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66925"/>
  <mc:AlternateContent xmlns:mc="http://schemas.openxmlformats.org/markup-compatibility/2006">
    <mc:Choice Requires="x15">
      <x15ac:absPath xmlns:x15ac="http://schemas.microsoft.com/office/spreadsheetml/2010/11/ac" url="https://ousa-my.sharepoint.com/personal/president_ousa_org_nz/Documents/"/>
    </mc:Choice>
  </mc:AlternateContent>
  <xr:revisionPtr revIDLastSave="0" documentId="8_{865BA2D5-A28A-4FFE-A562-A41EFEB17C60}" xr6:coauthVersionLast="47" xr6:coauthVersionMax="47" xr10:uidLastSave="{00000000-0000-0000-0000-000000000000}"/>
  <bookViews>
    <workbookView xWindow="240" yWindow="700" windowWidth="33200" windowHeight="20640" firstSheet="41" activeTab="41" xr2:uid="{00000000-000D-0000-FFFF-FFFF00000000}"/>
  </bookViews>
  <sheets>
    <sheet name="Template" sheetId="2" r:id="rId1"/>
    <sheet name="JAN 26 - FEB 1" sheetId="6" r:id="rId2"/>
    <sheet name="JAN 12 - 18" sheetId="3" r:id="rId3"/>
    <sheet name="JAN 19 - 25" sheetId="5" r:id="rId4"/>
    <sheet name="FEB 2 - 8" sheetId="7" r:id="rId5"/>
    <sheet name="FEB 9 - 15" sheetId="8" r:id="rId6"/>
    <sheet name="FEB 16 - 22" sheetId="9" r:id="rId7"/>
    <sheet name="FEB 23 - 29" sheetId="10" r:id="rId8"/>
    <sheet name="MAR 2 - 8" sheetId="12" r:id="rId9"/>
    <sheet name="MAR 9 - 15" sheetId="13" r:id="rId10"/>
    <sheet name="MAR 16 - 22" sheetId="14" r:id="rId11"/>
    <sheet name="MAR 23 - 29" sheetId="15" r:id="rId12"/>
    <sheet name="MAR 30 - APR 5" sheetId="16" r:id="rId13"/>
    <sheet name="APR 6 - 12" sheetId="17" r:id="rId14"/>
    <sheet name="APR 13 - 19" sheetId="18" r:id="rId15"/>
    <sheet name="APR 20 - 26" sheetId="21" r:id="rId16"/>
    <sheet name="APR 27 - MAY 3" sheetId="22" r:id="rId17"/>
    <sheet name="MAY 4 - 10" sheetId="23" r:id="rId18"/>
    <sheet name="MAY 11 - 17" sheetId="24" r:id="rId19"/>
    <sheet name="MAY 18 - 24" sheetId="25" r:id="rId20"/>
    <sheet name="MAY 25 - 31" sheetId="26" r:id="rId21"/>
    <sheet name="JUN 1 - 7" sheetId="27" r:id="rId22"/>
    <sheet name="JUN 8 - 14" sheetId="28" r:id="rId23"/>
    <sheet name="JUN 15 - 21" sheetId="31" r:id="rId24"/>
    <sheet name="JUN 22 - 28" sheetId="29" r:id="rId25"/>
    <sheet name="JUN 29 - JUL 5" sheetId="32" r:id="rId26"/>
    <sheet name="JUL 6 - 12" sheetId="34" r:id="rId27"/>
    <sheet name="JUL 13 - 19 " sheetId="35" r:id="rId28"/>
    <sheet name="JUL 20 - 26 " sheetId="36" r:id="rId29"/>
    <sheet name="JUL 27 - AUG 2" sheetId="37" r:id="rId30"/>
    <sheet name="AUG 3 - 9" sheetId="38" r:id="rId31"/>
    <sheet name="AUG 10 - 16" sheetId="39" r:id="rId32"/>
    <sheet name="AUG 17 - 23" sheetId="40" r:id="rId33"/>
    <sheet name="AUG 24 - 30" sheetId="41" r:id="rId34"/>
    <sheet name="AUG 31 - SEP 6" sheetId="42" r:id="rId35"/>
    <sheet name="SEP 7 - 13" sheetId="43" r:id="rId36"/>
    <sheet name="SEP 14 - 20" sheetId="44" r:id="rId37"/>
    <sheet name="SEP 21 - 27" sheetId="45" r:id="rId38"/>
    <sheet name="SEP 28 - OCT 4" sheetId="46" r:id="rId39"/>
    <sheet name="OCT 5 - 11" sheetId="47" r:id="rId40"/>
    <sheet name="OCT 12 - 18" sheetId="48" r:id="rId41"/>
    <sheet name="Averages" sheetId="4" r:id="rId42"/>
  </sheets>
  <definedNames>
    <definedName name="_xlnm._FilterDatabase" localSheetId="41" hidden="1">Averages!$A$1:$H$11</definedName>
    <definedName name="_xlnm._FilterDatabase" localSheetId="36" hidden="1">'SEP 14 - 20'!$B$2:$F$10</definedName>
    <definedName name="_xlnm._FilterDatabase" localSheetId="37" hidden="1">'SEP 21 - 27'!$B$2:$F$10</definedName>
    <definedName name="_xlnm._FilterDatabase" localSheetId="35" hidden="1">'SEP 7 - 13'!$B$12:$L$20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4" l="1"/>
  <c r="C4" i="4"/>
  <c r="K50" i="48"/>
  <c r="E50" i="48"/>
  <c r="K40" i="48"/>
  <c r="E40" i="48"/>
  <c r="K30" i="48"/>
  <c r="E30" i="48"/>
  <c r="K20" i="48"/>
  <c r="E20" i="48"/>
  <c r="K10" i="48"/>
  <c r="E10" i="48"/>
  <c r="F3" i="4"/>
  <c r="C2" i="4"/>
  <c r="E10" i="45"/>
  <c r="K50" i="47"/>
  <c r="E50" i="47"/>
  <c r="K40" i="47"/>
  <c r="E40" i="47"/>
  <c r="K30" i="47"/>
  <c r="E30" i="47"/>
  <c r="G4" i="4" s="1"/>
  <c r="K20" i="47"/>
  <c r="E20" i="47"/>
  <c r="K10" i="47"/>
  <c r="E10" i="47"/>
  <c r="K50" i="46"/>
  <c r="G11" i="4" s="1"/>
  <c r="E50" i="46"/>
  <c r="G6" i="4" s="1"/>
  <c r="K40" i="46"/>
  <c r="G10" i="4" s="1"/>
  <c r="E40" i="46"/>
  <c r="K30" i="46"/>
  <c r="G9" i="4" s="1"/>
  <c r="E30" i="46"/>
  <c r="K20" i="46"/>
  <c r="G8" i="4" s="1"/>
  <c r="E20" i="46"/>
  <c r="G3" i="4" s="1"/>
  <c r="K10" i="46"/>
  <c r="G7" i="4" s="1"/>
  <c r="E10" i="46"/>
  <c r="G2" i="4" s="1"/>
  <c r="C9" i="4"/>
  <c r="F9" i="4"/>
  <c r="C10" i="4"/>
  <c r="K50" i="45"/>
  <c r="E50" i="45"/>
  <c r="K40" i="45"/>
  <c r="E40" i="45"/>
  <c r="G5" i="4" s="1"/>
  <c r="K30" i="45"/>
  <c r="E30" i="45"/>
  <c r="K20" i="45"/>
  <c r="E20" i="45"/>
  <c r="K10" i="45"/>
  <c r="E10" i="44"/>
  <c r="K30" i="42"/>
  <c r="K30" i="43"/>
  <c r="K40" i="36"/>
  <c r="K40" i="38"/>
  <c r="K40" i="39"/>
  <c r="K40" i="40"/>
  <c r="K40" i="42"/>
  <c r="K40" i="43"/>
  <c r="F10" i="4"/>
  <c r="E51" i="44"/>
  <c r="K51" i="44"/>
  <c r="E41" i="44"/>
  <c r="K41" i="44"/>
  <c r="E31" i="44"/>
  <c r="K31" i="44"/>
  <c r="E21" i="44"/>
  <c r="K21" i="44"/>
  <c r="K10" i="44"/>
  <c r="K50" i="40"/>
  <c r="K50" i="41"/>
  <c r="K50" i="43"/>
  <c r="F11" i="4"/>
  <c r="K20" i="41"/>
  <c r="C11" i="4"/>
  <c r="K20" i="31"/>
  <c r="K20" i="29"/>
  <c r="K20" i="35"/>
  <c r="K20" i="40"/>
  <c r="C8" i="4"/>
  <c r="K10" i="41"/>
  <c r="K10" i="43"/>
  <c r="C7" i="4"/>
  <c r="E50" i="41"/>
  <c r="E50" i="42"/>
  <c r="E50" i="43"/>
  <c r="C6" i="4"/>
  <c r="E30" i="41"/>
  <c r="E30" i="42"/>
  <c r="E30" i="43"/>
  <c r="E20" i="43"/>
  <c r="K20" i="42"/>
  <c r="K20" i="43"/>
  <c r="F8" i="4"/>
  <c r="F6" i="4"/>
  <c r="E40" i="43"/>
  <c r="F5" i="4"/>
  <c r="F5" i="41"/>
  <c r="F4" i="4"/>
  <c r="E10" i="43"/>
  <c r="F2" i="4"/>
  <c r="K10" i="38"/>
  <c r="K10" i="39"/>
  <c r="K10" i="40"/>
  <c r="K10" i="42"/>
  <c r="F7" i="4"/>
  <c r="E10" i="42"/>
  <c r="E40" i="42"/>
  <c r="E20" i="42"/>
  <c r="K40" i="41"/>
  <c r="E40" i="41"/>
  <c r="K30" i="41"/>
  <c r="E20" i="41"/>
  <c r="E10" i="41"/>
  <c r="E20" i="39"/>
  <c r="E20" i="40"/>
  <c r="E10" i="39"/>
  <c r="E10" i="40"/>
  <c r="E40" i="39"/>
  <c r="K30" i="40"/>
  <c r="E40" i="40"/>
  <c r="E30" i="40"/>
  <c r="E50" i="40"/>
  <c r="E30" i="39"/>
  <c r="E20" i="36"/>
  <c r="E50" i="39"/>
  <c r="K50" i="39"/>
  <c r="K30" i="39"/>
  <c r="K20" i="39"/>
  <c r="K50" i="37"/>
  <c r="K50" i="38"/>
  <c r="K30" i="38"/>
  <c r="K20" i="38"/>
  <c r="K10" i="36"/>
  <c r="K10" i="37"/>
  <c r="E50" i="38"/>
  <c r="E40" i="35"/>
  <c r="E40" i="36"/>
  <c r="E40" i="37"/>
  <c r="E40" i="38"/>
  <c r="E30" i="38"/>
  <c r="E20" i="38"/>
  <c r="E10" i="38"/>
  <c r="E20" i="37"/>
  <c r="E50" i="37"/>
  <c r="E30" i="37"/>
  <c r="K30" i="37"/>
  <c r="K20" i="37"/>
  <c r="E10" i="37"/>
  <c r="K50" i="36"/>
  <c r="K30" i="36"/>
  <c r="K20" i="36"/>
  <c r="E50" i="36"/>
  <c r="E30" i="36"/>
  <c r="E10" i="36"/>
  <c r="E20" i="34"/>
  <c r="E50" i="35"/>
  <c r="K50" i="35"/>
  <c r="K40" i="35"/>
  <c r="E30" i="35"/>
  <c r="K30" i="35"/>
  <c r="E20" i="35"/>
  <c r="E10" i="35"/>
  <c r="K10" i="35"/>
  <c r="E30" i="32"/>
  <c r="E50" i="34"/>
  <c r="K50" i="34"/>
  <c r="E40" i="34"/>
  <c r="K40" i="34"/>
  <c r="E30" i="34"/>
  <c r="K30" i="34"/>
  <c r="K20" i="34"/>
  <c r="E10" i="34"/>
  <c r="K10" i="34"/>
  <c r="K50" i="32"/>
  <c r="E50" i="32"/>
  <c r="K40" i="32"/>
  <c r="E40" i="32"/>
  <c r="K30" i="32"/>
  <c r="K20" i="32"/>
  <c r="E20" i="32"/>
  <c r="K10" i="32"/>
  <c r="E10" i="32"/>
  <c r="E30" i="31"/>
  <c r="E30" i="29"/>
  <c r="E50" i="31"/>
  <c r="K50" i="31"/>
  <c r="E40" i="31"/>
  <c r="K40" i="31"/>
  <c r="K30" i="31"/>
  <c r="E20" i="31"/>
  <c r="E10" i="31"/>
  <c r="K10" i="31"/>
  <c r="E4" i="4"/>
  <c r="E10" i="28"/>
  <c r="E2" i="4"/>
  <c r="E50" i="29"/>
  <c r="K50" i="29"/>
  <c r="E40" i="29"/>
  <c r="K40" i="29"/>
  <c r="K30" i="29"/>
  <c r="E20" i="29"/>
  <c r="E10" i="29"/>
  <c r="K10" i="29"/>
  <c r="K40" i="28"/>
  <c r="K30" i="28"/>
  <c r="K20" i="28"/>
  <c r="E10" i="4"/>
  <c r="E9" i="4"/>
  <c r="E8" i="4"/>
  <c r="E20" i="23"/>
  <c r="E21" i="24"/>
  <c r="E20" i="26"/>
  <c r="E20" i="27"/>
  <c r="E20" i="28"/>
  <c r="E3" i="4"/>
  <c r="K10" i="28"/>
  <c r="E7" i="4"/>
  <c r="E50" i="18"/>
  <c r="E51" i="24"/>
  <c r="E50" i="25"/>
  <c r="E50" i="26"/>
  <c r="E50" i="27"/>
  <c r="E50" i="28"/>
  <c r="E6" i="4"/>
  <c r="E40" i="27"/>
  <c r="E40" i="28"/>
  <c r="E5" i="4"/>
  <c r="E30" i="28"/>
  <c r="K50" i="28"/>
  <c r="E11" i="4"/>
  <c r="K51" i="24"/>
  <c r="K40" i="27"/>
  <c r="K31" i="24"/>
  <c r="K30" i="25"/>
  <c r="K30" i="26"/>
  <c r="K30" i="27"/>
  <c r="C9" i="24"/>
  <c r="K20" i="27"/>
  <c r="K10" i="27"/>
  <c r="E40" i="26"/>
  <c r="E10" i="27"/>
  <c r="E31" i="24"/>
  <c r="E30" i="26"/>
  <c r="E30" i="27"/>
  <c r="K50" i="27"/>
  <c r="K10" i="21"/>
  <c r="K10" i="22"/>
  <c r="K10" i="23"/>
  <c r="K10" i="24"/>
  <c r="K10" i="25"/>
  <c r="K10" i="26"/>
  <c r="E20" i="22"/>
  <c r="E10" i="26"/>
  <c r="E20" i="25"/>
  <c r="K50" i="26"/>
  <c r="K50" i="25"/>
  <c r="K40" i="25"/>
  <c r="K40" i="26"/>
  <c r="K20" i="26"/>
  <c r="E40" i="25"/>
  <c r="E30" i="25"/>
  <c r="E30" i="21"/>
  <c r="E10" i="25"/>
  <c r="K20" i="25"/>
  <c r="E10" i="24"/>
  <c r="K51" i="15"/>
  <c r="K50" i="23"/>
  <c r="K41" i="24"/>
  <c r="K21" i="24"/>
  <c r="E41" i="24"/>
  <c r="E50" i="21"/>
  <c r="E50" i="22"/>
  <c r="E50" i="23"/>
  <c r="E10" i="23"/>
  <c r="K40" i="23"/>
  <c r="E40" i="23"/>
  <c r="K30" i="23"/>
  <c r="E30" i="23"/>
  <c r="K20" i="23"/>
  <c r="E10" i="22"/>
  <c r="E40" i="22"/>
  <c r="E31" i="15"/>
  <c r="E30" i="22"/>
  <c r="E10" i="21"/>
  <c r="K50" i="22"/>
  <c r="K40" i="22"/>
  <c r="K30" i="22"/>
  <c r="K20" i="22"/>
  <c r="K40" i="21"/>
  <c r="K50" i="21"/>
  <c r="E40" i="21"/>
  <c r="K30" i="21"/>
  <c r="E20" i="21"/>
  <c r="K20" i="21"/>
  <c r="K30" i="18"/>
  <c r="K30" i="17"/>
  <c r="K10" i="15"/>
  <c r="K10" i="16"/>
  <c r="K10" i="17"/>
  <c r="K10" i="18"/>
  <c r="E51" i="16"/>
  <c r="E50" i="17"/>
  <c r="E30" i="18"/>
  <c r="E20" i="18"/>
  <c r="E10" i="18"/>
  <c r="K50" i="18"/>
  <c r="E40" i="18"/>
  <c r="K40" i="18"/>
  <c r="K20" i="18"/>
  <c r="K50" i="17"/>
  <c r="E40" i="17"/>
  <c r="K40" i="17"/>
  <c r="E30" i="17"/>
  <c r="E20" i="17"/>
  <c r="K20" i="17"/>
  <c r="E10" i="17"/>
  <c r="D2" i="4"/>
  <c r="K51" i="16"/>
  <c r="K41" i="16"/>
  <c r="E41" i="16"/>
  <c r="K31" i="16"/>
  <c r="E31" i="16"/>
  <c r="K21" i="16"/>
  <c r="E21" i="16"/>
  <c r="E10" i="16"/>
  <c r="E51" i="15"/>
  <c r="E41" i="15"/>
  <c r="K41" i="15"/>
  <c r="K31" i="15"/>
  <c r="K21" i="15"/>
  <c r="E10" i="15"/>
  <c r="K50" i="14"/>
  <c r="K30" i="14"/>
  <c r="K10" i="13"/>
  <c r="K10" i="14"/>
  <c r="E40" i="14"/>
  <c r="E20" i="14"/>
  <c r="D4" i="4"/>
  <c r="E50" i="14"/>
  <c r="D9" i="4"/>
  <c r="D7" i="4"/>
  <c r="D5" i="4"/>
  <c r="K40" i="14"/>
  <c r="E30" i="14"/>
  <c r="K20" i="14"/>
  <c r="E10" i="14"/>
  <c r="E20" i="13"/>
  <c r="E10" i="13"/>
  <c r="E40" i="13"/>
  <c r="E30" i="13"/>
  <c r="E10" i="12"/>
  <c r="E50" i="13"/>
  <c r="K50" i="13"/>
  <c r="K40" i="13"/>
  <c r="K30" i="13"/>
  <c r="K20" i="13"/>
  <c r="K50" i="12"/>
  <c r="K40" i="12"/>
  <c r="K30" i="12"/>
  <c r="K20" i="12"/>
  <c r="K10" i="12"/>
  <c r="E50" i="12"/>
  <c r="E40" i="12"/>
  <c r="E20" i="12"/>
  <c r="E30" i="12"/>
  <c r="E20" i="10"/>
  <c r="E10" i="10"/>
  <c r="K20" i="10"/>
  <c r="K40" i="9"/>
  <c r="K40" i="10"/>
  <c r="K10" i="10"/>
  <c r="K50" i="10"/>
  <c r="E50" i="10"/>
  <c r="E40" i="10"/>
  <c r="K30" i="10"/>
  <c r="E30" i="10"/>
  <c r="K50" i="9"/>
  <c r="E50" i="9"/>
  <c r="E40" i="9"/>
  <c r="K30" i="9"/>
  <c r="E30" i="9"/>
  <c r="K20" i="9"/>
  <c r="E20" i="9"/>
  <c r="K10" i="9"/>
  <c r="E10" i="9"/>
  <c r="E20" i="8"/>
  <c r="E30" i="8"/>
  <c r="E10" i="8"/>
  <c r="K50" i="8"/>
  <c r="E50" i="8"/>
  <c r="K40" i="8"/>
  <c r="E40" i="8"/>
  <c r="K30" i="8"/>
  <c r="K20" i="8"/>
  <c r="K10" i="8"/>
  <c r="K50" i="7"/>
  <c r="E50" i="7"/>
  <c r="K40" i="7"/>
  <c r="E40" i="7"/>
  <c r="K30" i="7"/>
  <c r="E30" i="7"/>
  <c r="K20" i="7"/>
  <c r="E20" i="7"/>
  <c r="K10" i="7"/>
  <c r="E10" i="7"/>
  <c r="K50" i="6"/>
  <c r="E50" i="6"/>
  <c r="K40" i="6"/>
  <c r="E40" i="6"/>
  <c r="K30" i="6"/>
  <c r="E30" i="6"/>
  <c r="K20" i="6"/>
  <c r="E20" i="6"/>
  <c r="K10" i="6"/>
  <c r="E10" i="6"/>
  <c r="K50" i="5"/>
  <c r="E50" i="5"/>
  <c r="K40" i="5"/>
  <c r="E40" i="5"/>
  <c r="K30" i="5"/>
  <c r="E30" i="5"/>
  <c r="K20" i="5"/>
  <c r="K10" i="5"/>
  <c r="E10" i="5"/>
  <c r="K50" i="3"/>
  <c r="E50" i="3"/>
  <c r="K40" i="3"/>
  <c r="E40" i="3"/>
  <c r="K30" i="3"/>
  <c r="E30" i="3"/>
  <c r="K20" i="3"/>
  <c r="E20" i="3"/>
  <c r="K10" i="3"/>
  <c r="E10" i="3"/>
  <c r="K50" i="2"/>
  <c r="E50" i="2"/>
  <c r="K40" i="2"/>
  <c r="E40" i="2"/>
  <c r="K30" i="2"/>
  <c r="E30" i="2"/>
  <c r="K20" i="2"/>
  <c r="E20" i="2"/>
  <c r="K10" i="2"/>
  <c r="E10" i="2"/>
  <c r="D11" i="4"/>
  <c r="D10" i="4"/>
  <c r="D3" i="4"/>
  <c r="D6" i="4"/>
  <c r="D8" i="4"/>
  <c r="B10" i="4"/>
  <c r="B8" i="4"/>
  <c r="B5" i="4"/>
  <c r="B6" i="4"/>
  <c r="B4" i="4"/>
  <c r="B3" i="4"/>
  <c r="B2" i="4"/>
  <c r="B9" i="4"/>
  <c r="B11" i="4"/>
  <c r="B7" i="4"/>
  <c r="C5" i="4"/>
</calcChain>
</file>

<file path=xl/sharedStrings.xml><?xml version="1.0" encoding="utf-8"?>
<sst xmlns="http://schemas.openxmlformats.org/spreadsheetml/2006/main" count="6561" uniqueCount="1538">
  <si>
    <t>President</t>
  </si>
  <si>
    <t>Daniel</t>
  </si>
  <si>
    <t>Day</t>
  </si>
  <si>
    <t>Hours</t>
  </si>
  <si>
    <t>Tasks</t>
  </si>
  <si>
    <t>Residential</t>
  </si>
  <si>
    <t>Zoe</t>
  </si>
  <si>
    <t xml:space="preserve">Monday </t>
  </si>
  <si>
    <t>Tuesday</t>
  </si>
  <si>
    <t>Wednesday</t>
  </si>
  <si>
    <t>Thursday</t>
  </si>
  <si>
    <t>Friday</t>
  </si>
  <si>
    <t>Saturday</t>
  </si>
  <si>
    <t>Sunday</t>
  </si>
  <si>
    <t>Admin Vice President</t>
  </si>
  <si>
    <t>Kamesha</t>
  </si>
  <si>
    <t>Postgraduate</t>
  </si>
  <si>
    <t>Fergus</t>
  </si>
  <si>
    <t xml:space="preserve"> </t>
  </si>
  <si>
    <t>Finance and Strategy</t>
  </si>
  <si>
    <t>Troy</t>
  </si>
  <si>
    <t>Clubs and Socs</t>
  </si>
  <si>
    <t>Ella</t>
  </si>
  <si>
    <t>Academic</t>
  </si>
  <si>
    <t>Hansini</t>
  </si>
  <si>
    <t>International</t>
  </si>
  <si>
    <t>Irfaan</t>
  </si>
  <si>
    <t>Welfare and Equity</t>
  </si>
  <si>
    <t>Rihana</t>
  </si>
  <si>
    <t>Political</t>
  </si>
  <si>
    <t>Flynn</t>
  </si>
  <si>
    <t>Emails, draft KPI review, admin, Debbie catch up, ORI organising &amp; discussions, training re planning, chat w/ critic, call w/ Gina, emails</t>
  </si>
  <si>
    <t>Emails, sorting meetings with otago housing alliance and quentin of Renters United</t>
  </si>
  <si>
    <t>Emails, admin, Media training w/ Lianne, Local Alcohol Policy discussion, Meeting w/ COO, Toastmasters</t>
  </si>
  <si>
    <t>Emails &amp; organising, Summer in Dunners BBQ, more work on Board meeting papers, more emails &amp; discussions w/ Donna &amp; Troy</t>
  </si>
  <si>
    <t>Emails, chat about Committee's w/ Debbie &amp; Donna, Gina &amp; Debbie catch up, constitution studying</t>
  </si>
  <si>
    <t>Pamphlet design, uniprint call, ODT article commentary on dunedin rentals, giving a student advice on their tenancy issues</t>
  </si>
  <si>
    <t>Emails, scheduling/rescheduling, chat to student support, emails, council induction readings</t>
  </si>
  <si>
    <t>Pamphlet design, meeting with Quintin from Renters United</t>
  </si>
  <si>
    <t xml:space="preserve">Pamphlet designs, emailing MBIE, general emails </t>
  </si>
  <si>
    <t>Emails &amp; quick readings</t>
  </si>
  <si>
    <t>HEC Introduction meeting, ORI organising &amp; discussions</t>
  </si>
  <si>
    <t>More catch ups w 10 hour roles. Drafting of year plan</t>
  </si>
  <si>
    <t>HEC Meeting, chat with Daniel &amp; Troy, picking up tablet for O Week stand</t>
  </si>
  <si>
    <t>reading of relevnt policies and consitution online</t>
  </si>
  <si>
    <t>MOU Memo, Committees Doc, Common Seal, BBQ Planning, Call w/Flynn re committees, Political Strategy Planning</t>
  </si>
  <si>
    <t>One Call, Terms of Reference : Residential Committee, MOU emails, MP emailing, O Week Planning, Meeting Planning with Donna</t>
  </si>
  <si>
    <t>Summer in Dunners BBQ, Terms of Reference work (Residential Complete), Catch up w/Donna, Constitution Reading, Emails and Admin, O week Planning re: Meager and Mooney</t>
  </si>
  <si>
    <t>Terms of Reference, Constitution Planning, O Week orders re: Catering, Exec Meeting Timetabling</t>
  </si>
  <si>
    <t>Finished Terms of Reference, Calendar, Admin, Emails, Chat w/Matt, Policy Calendar, Memo Writing, UUL handover</t>
  </si>
  <si>
    <t>Finished Memo's for Residential</t>
  </si>
  <si>
    <t>Emails, yarns to Donna, catch up w/ Debbie, Performance Review stuff, catch up w/ Zoe, reading old docs etc</t>
  </si>
  <si>
    <t>Emails, admin, catch up w/ Sami &amp; Jarna, BDS stuff, emails, admin</t>
  </si>
  <si>
    <t>Emails, more BDS stuff, chats to Planet, Summer in dunners, Peformance review material reading, catch up w/ Gina re: Performance review &amp; training, more emails &amp; admin, ordering deloitte recommendations for discussion</t>
  </si>
  <si>
    <t xml:space="preserve">Pamphlet designing. Been mostly working on the first version lately, all being designed on Adobe Illustrator through my personal account. Sending out emails. </t>
  </si>
  <si>
    <t>Emails, more BDS related admin, grad gown w/ Donna, Meeting Greg from Domino's, hanging out w/ Critic and moving furniture, lots of scheduling fo the year, 100's of pages council summer reading pack</t>
  </si>
  <si>
    <t xml:space="preserve">Working on the third draft of the pamphlet. Rewording and formatting, researching facts and information, emails. </t>
  </si>
  <si>
    <t>Emails, chat to Kamesha &amp; some introductions, chat to Gina, Debbie's Performance review, lunch w/ Gina to discuss PR &amp; Induction, chat to critic &amp; Liz, more emails &amp; scheduling, buying a diary</t>
  </si>
  <si>
    <t>Taking in design, formatting and text feedback from Quintin of Renters United. Onto the third draft of the pamphlet. Sent it out to Student Support for review, setting up a meeting with Quintin to go over the latest draft.</t>
  </si>
  <si>
    <t>Catch up w/ Kamesha</t>
  </si>
  <si>
    <t>More editing, sending emails out to organisations involved in the pamphlet.</t>
  </si>
  <si>
    <t>picked up keys, admin, signing stuff + emails</t>
  </si>
  <si>
    <t>meeting w daniel, 2.5 hours that weekend have moved them to beginning of feb as i picked up keys on a friday arvo lol</t>
  </si>
  <si>
    <t xml:space="preserve">Meeting with OISA Co-President 'Adlina to discuss Clubs Day and IFF matters and plan for the year. </t>
  </si>
  <si>
    <t>Emails &amp; admin, weekly catch up w/ Debbie, meeting prep, meeting w/ MBIE, meeting w/ Advisory board &amp; Paul, Admin, discussing all things OUSA w/ Troy, Exec BDS discussion</t>
  </si>
  <si>
    <t>Emails &amp; admin, Lots of handover stuff w/ Troy, CEO remuneration stuff, Toastmasters</t>
  </si>
  <si>
    <t xml:space="preserve">Contact with Citizens Advice Bureau, editing the pamphlet to involve their logos and collaboration. Taking in community law's advice, reading over old flatting mag they provided. </t>
  </si>
  <si>
    <t>Emails, Catch up w/ Trish, More handover stuff w/ Troy, Summer in Dunners BBQ, Admin, Training admin, Long call w/ Gina</t>
  </si>
  <si>
    <t>emails, pamphlet</t>
  </si>
  <si>
    <t>Emails &amp; admin, chat to Planet, NDSA meeting, chatting to Fergus, more random admin, scheduling &amp; emails</t>
  </si>
  <si>
    <t>emails, pamphlet, work on the second pamphlet version, contact with uniprint</t>
  </si>
  <si>
    <t>Performance review follow up, and prep, and letter writing, standing committee meeting, admin, emails, discussion w/ protest planners</t>
  </si>
  <si>
    <t>BDS Discussion</t>
  </si>
  <si>
    <t>Uni paper interview about me, chatting with Donna &amp; getting key, chat with Daniel regarding roles, actions etc. Sorting a diary for the year. Organising a meeting with the Human Ethics Committee.</t>
  </si>
  <si>
    <t xml:space="preserve">Emails, Standing comm meeting, Online catch ups with 10 hour roles, more admin </t>
  </si>
  <si>
    <t>Advisory Board with Paul, BDS Discussion, Chat w/ Daniel, Catch up w/Donna</t>
  </si>
  <si>
    <t>UUL Reading, Chat w/Matt, Reading Meeting Minutes, MOU, Budget Readings, Banking Admin</t>
  </si>
  <si>
    <t>Pamplet Reading, Summer in Dunners BBQ, Committees Work, BDS Reading, Email Reading, Attempting to wrap my head around this place, Training Admin</t>
  </si>
  <si>
    <t xml:space="preserve">Committees Doc, Emails, </t>
  </si>
  <si>
    <t>Meeting w/ Debbie, Standing Committee, More Committees Work, Review Reading, Political Strategy Work</t>
  </si>
  <si>
    <t>Admin, catch up &amp; lunch w/ Fran at Parliament, emails, more council induction readings, ATSA catch up</t>
  </si>
  <si>
    <t>Office time, pamphlet work, emails, getting a sample of my pamphlet, touches up leading to the final printing.</t>
  </si>
  <si>
    <t>Media, Emails, chats to Kamesha, Troy, Donna, helping critic, meeting w/ Dwaine, more emails, Uni Presidents meeting, follow up admin, linking up mentors &amp; scheduling</t>
  </si>
  <si>
    <t>Emails, Summer in Dunners, discussing exec travel, discussing exec &amp; general election dates, quick meeting w/ Te rito exec, long call w/ Gina to make agenda's, emails</t>
  </si>
  <si>
    <t>Pamphlet editing, emails, scheduling, planning flat fest</t>
  </si>
  <si>
    <t>Lots of emails, Changes to Board agenda, delegating tasks etc, chat to Debbie, Good one meeting, even more emails, more Board agenda working for next week, chat to maat, prep for next week, ordering, readings</t>
  </si>
  <si>
    <t>Pamphlet final edits and formatting, reading over and spell checking, emails</t>
  </si>
  <si>
    <t>Emails and finalising pamphlet, sent off to uniprint for printing.</t>
  </si>
  <si>
    <t>Readings, emails &amp; admin</t>
  </si>
  <si>
    <t>Postgrad</t>
  </si>
  <si>
    <t>Emails + Admin and drafting of ideas before coming in in person</t>
  </si>
  <si>
    <t>mmeting w Troy about POLCOM planning, chatting w Dan and Troy all things admin and big picture plan for the year. Admin, emails, drafting year plan for exec, chats w Marketing re student engagment for the year</t>
  </si>
  <si>
    <t xml:space="preserve">Meeting w Daniel re ATZA Conference, Summer in Dunners BBQ, check in w Flynn re election planning. Emails. </t>
  </si>
  <si>
    <t>Summer in Dunners BBQ, exec catch up, TRM meeting, sorting Emails</t>
  </si>
  <si>
    <t xml:space="preserve">HUMS Board commitee meeting, emails </t>
  </si>
  <si>
    <t>Article photo, emails, scheduling, catch up with Joshua Stewart regarding post-grad club, organising SPS SGM</t>
  </si>
  <si>
    <t>Emials</t>
  </si>
  <si>
    <t>Sending SGS SGM notice request to Critic, organising diary</t>
  </si>
  <si>
    <t>ASB Trip w/Matt, Memo, Pamphlet writing, Catch up w/Donna, Committee allocations, Chat with Dan, Catch up with Zoe</t>
  </si>
  <si>
    <t>POLCOM planning w/ Kamesha, Yearly planning, Campus visit planning, Chat w/Matt, Chat w/Donna, MOU discussions</t>
  </si>
  <si>
    <t>MOU Memo, Summers in Dunners, Donna 35 years, Training planning, BBQ sorting re O week, Chat w/Emily, Donna, Hanna, Daniel, Met with TRM, Budget stuff w/Matt, Yearly planning</t>
  </si>
  <si>
    <t>Paper work and emails</t>
  </si>
  <si>
    <t>Training planning, chat w/Debbie, Exec Board Plan, Meeting timetabling, critic, Fast Net ASB with Matt, Tent City Planning, Minutes reading/consitution standing orders stuff, exec photo 150 sorting</t>
  </si>
  <si>
    <t>Reading up on my Committees (WEB PSC and UUL), Emailing KAANS re: BBQ, Figuring out campaigns budget when/what can we spend</t>
  </si>
  <si>
    <t>MP emails</t>
  </si>
  <si>
    <t>Emails and speaking to Caroline for O-Week prep</t>
  </si>
  <si>
    <t>Drafting kitchen roster and sending out to clubs</t>
  </si>
  <si>
    <t xml:space="preserve">Preparing rostering and providing instructions to OISA execs, fixed teething issues for IFF folder, attended to club emails and queries. </t>
  </si>
  <si>
    <t>Admin, Exec induction, Holdings meeting, back to exec induction, admin, emails, chat to matt, call w/ Gina</t>
  </si>
  <si>
    <t xml:space="preserve">Exec induction day 1 </t>
  </si>
  <si>
    <t xml:space="preserve">Exec induction day 2, admin, emails, critic castle street interviews </t>
  </si>
  <si>
    <t>exec induction day 2, pamphlet printing proof and final organisation with Uniprint</t>
  </si>
  <si>
    <t>Emails, media, catch up w/ Debbie, summer in dunners, Exec Board meeting &amp; wrap up, emails</t>
  </si>
  <si>
    <t xml:space="preserve">exec board meeting </t>
  </si>
  <si>
    <t>Emails, admin, otago housing alliance meeting, St Paddy's day meeting, meeting follow up, BSust discussion, council work</t>
  </si>
  <si>
    <t>Combined colleges introduction, otago housing alliance meeting, emails, flat fest plans</t>
  </si>
  <si>
    <t>Catch up with Adeleine, David Clark meeting, Debbie &amp; Gina catch up, admin, media, Mentor meeting</t>
  </si>
  <si>
    <t xml:space="preserve">Sophia charter meeting with Student Support </t>
  </si>
  <si>
    <t>Picking up BBQ supplies, 350 pages of Council readings, admin</t>
  </si>
  <si>
    <t>Exec induction day 1, admin and emails, prep for day 2</t>
  </si>
  <si>
    <t>Exec induction day 1, admin and emails</t>
  </si>
  <si>
    <t>Exec induction day 2</t>
  </si>
  <si>
    <t xml:space="preserve">board meeting, bbq, emails re academic commitee </t>
  </si>
  <si>
    <t xml:space="preserve">Summer in dunners, exec board meeting </t>
  </si>
  <si>
    <t>Roster making, Tent City Prep, BSust discussion meeting</t>
  </si>
  <si>
    <t>uni academic comm meeting, catch up with Daniel</t>
  </si>
  <si>
    <t>finalising roster, website training</t>
  </si>
  <si>
    <t>Induction set up, Induction 1, Planning with Donna, Planning with Jenna, Planning with Trent</t>
  </si>
  <si>
    <t>Training day!</t>
  </si>
  <si>
    <t xml:space="preserve">Induction day 2, Invoice Approving, Catch up w/Donna about tm meeting, board reading, CE reading, </t>
  </si>
  <si>
    <t>Training day 2 + reading all of the documents on board pro and catching up with emails</t>
  </si>
  <si>
    <t>Summer in Dunners, Meeting with Trent, Exec Board Meeting, Planning for Commerce Board</t>
  </si>
  <si>
    <t>Housing Meeting, BSUST meeting with Janine, Flynn Tour, MOU edits, more committee, BBQ stuff, Catch up with locals re: how we can help</t>
  </si>
  <si>
    <t>David Clark meeting, FESC Plan, Campus Activation Reading, Student Bar Business Models, Protest 101</t>
  </si>
  <si>
    <t xml:space="preserve">Student Bar business models, protest 101 </t>
  </si>
  <si>
    <t xml:space="preserve">Student Bar Business Models. </t>
  </si>
  <si>
    <t>Executive Induction Day 1</t>
  </si>
  <si>
    <t xml:space="preserve">Cleared Emails, did not go for induction as I was unwell. </t>
  </si>
  <si>
    <t>exec board meeting</t>
  </si>
  <si>
    <t xml:space="preserve">Went through store with Belinda OUSA Clubs and Socs to check serverware for IFF. </t>
  </si>
  <si>
    <t xml:space="preserve">Responded to some emails on IFF, filled out Tent City roster and provided questions as req by Flynn. </t>
  </si>
  <si>
    <t>exec induction day 2</t>
  </si>
  <si>
    <t xml:space="preserve">sausage sizzle, exec board meeting </t>
  </si>
  <si>
    <t>housing alliance meeting, emails &amp; planning</t>
  </si>
  <si>
    <t>painting paddles for by-election debate, 1 hour mentor governance meeting</t>
  </si>
  <si>
    <t>Tent city, Council Audit &amp; Risk committee, media, admin, emails &amp; readings</t>
  </si>
  <si>
    <t xml:space="preserve">Tent city </t>
  </si>
  <si>
    <t>Emails, yarns, R1 interview, Uni ethical procurements committee, wayfinding presentation, emails, admin</t>
  </si>
  <si>
    <t>emails</t>
  </si>
  <si>
    <t>Admin, Tent city w/ set up &amp; pack down, emails</t>
  </si>
  <si>
    <t>Clubs day schmoozing, chat to james meager, couching</t>
  </si>
  <si>
    <t>clubs day</t>
  </si>
  <si>
    <t>Emails, chats, admin, clean up of tent city, TRM BBQ, Grant &amp; clocktower tour, Toga media</t>
  </si>
  <si>
    <t>mbie meeting, clocktower tour</t>
  </si>
  <si>
    <t>Emails, Council readings, admin, tidying exec office</t>
  </si>
  <si>
    <t>Tent City, Admin + emails</t>
  </si>
  <si>
    <t>Tent City</t>
  </si>
  <si>
    <t>debrief with troy, DDC alchohol review policy meeting, policy catch up, planning, emails and catch up on tasks</t>
  </si>
  <si>
    <t>APCSG Commitee</t>
  </si>
  <si>
    <t>tent city, HUMS Div board meeting, meeting w flynn and chloe, evening admin and prep for next coupla weeks</t>
  </si>
  <si>
    <t>Tent City, emails</t>
  </si>
  <si>
    <t xml:space="preserve">clubs day, readings </t>
  </si>
  <si>
    <t>Clubs Day</t>
  </si>
  <si>
    <t>Grant+Clocktower tour, prep for HUMS committee meetings, POLCOM prep. Blocking of hours from 2-8</t>
  </si>
  <si>
    <t>Clocktower tour, pride on campus</t>
  </si>
  <si>
    <t>IFF</t>
  </si>
  <si>
    <t>Tent City, Bars Prop</t>
  </si>
  <si>
    <t>catch up w/meesha, FESC Work, UOPISA planning, Protest Guidlines work, Committees, Memo's. Tour for Hansini and Rihana</t>
  </si>
  <si>
    <t>Back in dunedin! Yay!</t>
  </si>
  <si>
    <t>Tent City, Meeting with Chloe and Fran</t>
  </si>
  <si>
    <t>Morning shift tent city + emails/readings</t>
  </si>
  <si>
    <t>clubs day, chat with Arena, Rachel, James, Joseph</t>
  </si>
  <si>
    <t xml:space="preserve">Clubs day! </t>
  </si>
  <si>
    <t>Catch up w/Tony, Clocktower Tour and chat w/Grant, Chat w/Debbie, Tidying up tent city, cleaning up, Pride on Lawn</t>
  </si>
  <si>
    <t>Registrar work, planning out Month ahead</t>
  </si>
  <si>
    <t>Planning for meeting with Caroline and documentation</t>
  </si>
  <si>
    <t>O-Week Staff comms + admin + committee setup + paper proposal overview</t>
  </si>
  <si>
    <t xml:space="preserve">Tent City, emails and admin for Clubs Day </t>
  </si>
  <si>
    <t xml:space="preserve">Orientation, onboarding, general training, admin emails re Ori/tent city, Catching up on minutes and past training, paper proposal feedback </t>
  </si>
  <si>
    <t xml:space="preserve">Emails and discussion with Clubs and Socs staff on IFF. </t>
  </si>
  <si>
    <t>Tent city, responding to emails for clubs Day and IFF from clubs</t>
  </si>
  <si>
    <t>Clubs day (Student Voice Collab) + Inerdivisional Undergraduate Degrees BoS meeting + Admin + Paper Proposal Feedback</t>
  </si>
  <si>
    <t xml:space="preserve">Clubs Day event, international student welcome, more emails on IFF. </t>
  </si>
  <si>
    <t xml:space="preserve">Paper Proposal Feedback + Senate Admin + Emails + Clocktower Tour </t>
  </si>
  <si>
    <t xml:space="preserve">Clocktower tour, emails and catchup with Adlina on OISA matters. </t>
  </si>
  <si>
    <t>International food festival</t>
  </si>
  <si>
    <t xml:space="preserve">Set up for tent city and other OUSA Departments </t>
  </si>
  <si>
    <t>tent city (8-2:30, 4-5)</t>
  </si>
  <si>
    <t>Setting up email and looking over missed emails and doccuments, PGC bi-weekly meeting</t>
  </si>
  <si>
    <t>planning by-election event, responding to emails, making posters &amp; prep (3 hours!)</t>
  </si>
  <si>
    <t xml:space="preserve">Set up tent city, Clinical Governace Meeting and worked the sausage sizzle </t>
  </si>
  <si>
    <t>meeting with chloe &amp; fran, tent city, debate planning fluff</t>
  </si>
  <si>
    <t>Otago Tertiary Chaplaincy Board Meeting</t>
  </si>
  <si>
    <t>sami &amp; jarna catch up, clubs day floating, by-election planning</t>
  </si>
  <si>
    <t>Drafting proposal for DEI Workshops</t>
  </si>
  <si>
    <t>induction + admin</t>
  </si>
  <si>
    <t>Emails, admin, Exec meeting, Deprtments w/ Ella, more emails, Student job search meeting, photos, readings, more admin</t>
  </si>
  <si>
    <t>exec meeting</t>
  </si>
  <si>
    <t xml:space="preserve">Emails, Training catch up, Senate, admin, </t>
  </si>
  <si>
    <t>Emails from home, IOD training</t>
  </si>
  <si>
    <t xml:space="preserve">uniflats meetings, emails </t>
  </si>
  <si>
    <t>Meeting w/ prime campus, campus masterplan meeting, marketing meeting, emails, Uni Finance &amp; budget meeting, admin, IOD training</t>
  </si>
  <si>
    <t>Prime Campus (Tim Calder) meeting, emails</t>
  </si>
  <si>
    <t>Away</t>
  </si>
  <si>
    <t xml:space="preserve">Handing out pamphlets, emails </t>
  </si>
  <si>
    <t xml:space="preserve">Handing out pamphlets </t>
  </si>
  <si>
    <t>Admin &amp; Emails</t>
  </si>
  <si>
    <t xml:space="preserve">Exec meeting, emials and scheduling, </t>
  </si>
  <si>
    <t>Dan Delany meeting, exec meeting, chat with Donna, responding to emails</t>
  </si>
  <si>
    <t>training catch up, meeting with dwaine, HUMS prep/reading, VCSSAG prep/readings</t>
  </si>
  <si>
    <t xml:space="preserve">Senate meeting, Grad Research council, responding to emails </t>
  </si>
  <si>
    <t xml:space="preserve">Catch up with Daniel - POSTPONED, Scheduling of week, agenda prep </t>
  </si>
  <si>
    <t xml:space="preserve">VCSSAG, VCSSAG post-meeting correspondance. Finalising out agenda, figuring out minuis. Emailing GenVote. </t>
  </si>
  <si>
    <t>Emails, ethics commitee</t>
  </si>
  <si>
    <t>away</t>
  </si>
  <si>
    <t>Grad Research council</t>
  </si>
  <si>
    <t>Meeting w/Mukesh, Exec Meeting, 150 Anniversary sorting, By Election work</t>
  </si>
  <si>
    <t>Documents/emails, exec meeting, going around depts with Daniel, planning</t>
  </si>
  <si>
    <t>MOU, Catch up w/Zoe, General Admin etc, Organising stuff for Donna while shes away</t>
  </si>
  <si>
    <t xml:space="preserve">Meeting with Caroline, emails/planning, catch up training/chats with Kamesha/Daniel, planning affliated clubs council </t>
  </si>
  <si>
    <t>By election planning, critic chat, minute changes, fixing my monstoristy of a calendar</t>
  </si>
  <si>
    <t>VCSSAG, UUL Readings, General Election, FESC work Plan</t>
  </si>
  <si>
    <t>Meeting with Paul, Meeting with Debbie, Letter (AIR NZ), Planning Meetings around Bar etc, PAC Email, More Readings, Club Engagement, PAC Comms</t>
  </si>
  <si>
    <t>Planning affliated clubs council, making slides</t>
  </si>
  <si>
    <t>Painting, Canva, Debate Planning General Electoin</t>
  </si>
  <si>
    <t>Readings for TM Meeting</t>
  </si>
  <si>
    <t xml:space="preserve">Going through new club affliliations </t>
  </si>
  <si>
    <t>Paper proposal feedback + Exec Meeting + General Admin and Emails</t>
  </si>
  <si>
    <t>Executive meeting, admin email</t>
  </si>
  <si>
    <t>Training catch up + Senate + Meeting with Tim Cooper + Special Topic Proposal Feedback + General Admin</t>
  </si>
  <si>
    <t xml:space="preserve">Prep and attendence of the Study Dunedin Advisory Group meeting at DCC, and OISA full team meeting </t>
  </si>
  <si>
    <t>DAB/SSC new rep search comms + General Staff Emails + Backlog Paper Proposal Feedback + Catch up on agendas and minutes from about ten million committees</t>
  </si>
  <si>
    <t xml:space="preserve">Meeting with Leda and Payton + Brightspace work + Faculty rep restructure + Committee Assignment Student Comms + More Paper Proposals </t>
  </si>
  <si>
    <t>VCSSAG meeting, meeting with Director International Jason</t>
  </si>
  <si>
    <t>Standing Committee of the Sciences Div prep and meeting (recommendations on BSust) + Organising Faculty Rep programme</t>
  </si>
  <si>
    <t>Call with Adlina to discuss OISA matters</t>
  </si>
  <si>
    <t>Exec meeting, filling out documents for donna &amp; general admin</t>
  </si>
  <si>
    <t>Executive meeting, Christine Garey</t>
  </si>
  <si>
    <t xml:space="preserve">Training catch up w/ Hansini and Ella, reseaching for DEI workshop draft, met with social impact studio, emailing uopisa &amp; MSA for thoughts </t>
  </si>
  <si>
    <t>Emails</t>
  </si>
  <si>
    <t>Working on proposal for DEI workshop, Meet with Alex for DSL 1-1, emails</t>
  </si>
  <si>
    <t>Emails, by-election &amp; election planning</t>
  </si>
  <si>
    <t>Painting paddles, planning by-electiom &amp; election, marketing meeting with Ingrid, designs for exec insta, phone call with BONG (1 hour)</t>
  </si>
  <si>
    <t>meeting with Rachel Brooking, emails, planning with troy, writing statements &amp; graphics</t>
  </si>
  <si>
    <t>painting paddles, spoke to ODT, instagram posts</t>
  </si>
  <si>
    <t>Emails, Debbie catch up, Exec meeting, Invest Otepoti meeting in town, yarn to Zoe, catch up w/ Troy &amp; call w/ Jeff</t>
  </si>
  <si>
    <t>exec meeting, emails, reading over agenda</t>
  </si>
  <si>
    <t>Catch up w/ Kamesha, FESC, emails, readings</t>
  </si>
  <si>
    <t>flat fest planning</t>
  </si>
  <si>
    <t>Troy + Kamesha catch up &amp; meeting organising, emails, TRM stuff, admin, making council presentation, readings, board admin</t>
  </si>
  <si>
    <t>matt cutler meeting, catch up w/ Troy</t>
  </si>
  <si>
    <t>Emails, Boardplan work, Hone Paul catch up, discussion about OUSA Socials, St paddys videoing, VUWSA catch up, Learner success plan meeting, emails, critic stuff, Opportunity party meet up,  SPS SGM</t>
  </si>
  <si>
    <t>emails, senior warden monthly catch-up, community law meeting, picking up a students tenancy case</t>
  </si>
  <si>
    <t>Dealing with all things critic, Mayor meeting, emails</t>
  </si>
  <si>
    <t xml:space="preserve">curtain bank meeting, exec discussion, tenancy case work </t>
  </si>
  <si>
    <t>Some Council readings, emails &amp; admin, scheduling</t>
  </si>
  <si>
    <t>Rest of council readings, admin, Catch up w Trish</t>
  </si>
  <si>
    <t>board meeting readings, students tenancy issues consult</t>
  </si>
  <si>
    <t>HUMS Committee meeting, Exec meeting, admin, FESC reading</t>
  </si>
  <si>
    <t>Exec meeting, admin, reviewing paper proposals, scheduling</t>
  </si>
  <si>
    <t>catch up w daniel, FESC, beginning write up of exec meeting minutes, planning of celidh for denniston sign on, chats w hansini re AI stance, admin follow up of exec meeting (planning), response to paper feedback for MIndS</t>
  </si>
  <si>
    <t>Admin, emails, reviewing paper proposals, SPS organisation</t>
  </si>
  <si>
    <t>meetig w Troy + daniel, catch up w flynn</t>
  </si>
  <si>
    <t>Exec meet up, emails, sps organising</t>
  </si>
  <si>
    <t>political guidlines meeting, finalising of minutes, chat w daniel, planning/reading for monday, denniston follow up, admin</t>
  </si>
  <si>
    <t>Libary Services meeting, emails, exec catch up, SPS SGM</t>
  </si>
  <si>
    <t>genvote meeting, all things critic discussionm, emails. Prep for monday, review of protest guidlines</t>
  </si>
  <si>
    <t>Net Carbon Readings, monday meetings prep (reading and notes for subcommitee), emails, planning</t>
  </si>
  <si>
    <t>Executive Meeting, Phone Call with Jeff, FESC Planning and Coversations, Chat with Debbie re NZUSA, Elections work, Payment approvals, MOU Writing</t>
  </si>
  <si>
    <t>Affliated clubs council planning, emails, HYBRID advertising</t>
  </si>
  <si>
    <t>FESC, Political Chats, Meeting Brian Roper, Protest Guidlines, FESC Report, Call w/Jeff</t>
  </si>
  <si>
    <t>Chat with Daniel, Chat w Kamesha, MOU, Protest Guidlines, Emails, Phone call w/ David,  Chat w Zoe, Rules reading</t>
  </si>
  <si>
    <t>Radio One Interview, HOTYF chats, Readings WEB PSC, Quick chat w/Dan, Chat w Critic, Timetabling Committee reading, TOP Chat</t>
  </si>
  <si>
    <t>Emails, TiB meeting, Kamesha check in yayyy,  SPS AGM</t>
  </si>
  <si>
    <t>Genvote, Critic Chat, Catch up w Zoe and Flynn, Timetabling Committee Correspondence, Marketing Chat</t>
  </si>
  <si>
    <t>Emails, admin, Q1 report</t>
  </si>
  <si>
    <t>New Readings for Timetabling Committe (Agenda change)</t>
  </si>
  <si>
    <t>UUL Final Readings Before Wed, Board Readings</t>
  </si>
  <si>
    <t>Reading board pro documents</t>
  </si>
  <si>
    <t>Prepping for QAC + Organisation plan for AC + Faculty Rep programme set up comms with students and Leda + BAU (emails, admin, drafting paper proposal feedback) + Exec Meeting</t>
  </si>
  <si>
    <t xml:space="preserve">Internationalisation meeting with DVC External Engagement, Director International Jason Cushen and others. Also cleared some emails in relation to OISA planning. </t>
  </si>
  <si>
    <t>QAC prep + Paper Proposals + Actual QAC + Faculty rep work with Leda + Academic Committee drafting + AI stance work</t>
  </si>
  <si>
    <t>Admin, response to emails, discussion on AI stance with Kamesha, and [bulk time] studied the prep documentation for HSIC meeting, brainstorming with Rihanna on Welfare workshop</t>
  </si>
  <si>
    <t>More faculty rep work with Leda + General Admin and Emails + Backlogged Paper proposals + Discussion with PPE director + Drafting what iIwant OUSA AC to look like this year pre first meeting</t>
  </si>
  <si>
    <t xml:space="preserve">Preparation for and attending the ISRMG Quarterly Meeting. </t>
  </si>
  <si>
    <t>More AC drafting + talks with student support re scholarships and hardship funds (part of research for paid placement project)</t>
  </si>
  <si>
    <t xml:space="preserve">AI Policy work w Kameesha + Paper Proposal + AC Agenda and members organisation + Chat w Daniel and Kameesha re Meetings </t>
  </si>
  <si>
    <t xml:space="preserve">Interview with 'Adlina, by OARFM Arina Aizal, to share more about OUSA/OISA and ISR roles. Also more emails response. </t>
  </si>
  <si>
    <t xml:space="preserve">Exec Meeting, Meeting Readings, Starting reseach and draft for fees increase post </t>
  </si>
  <si>
    <t>Exec meeting, admin</t>
  </si>
  <si>
    <t>Sending out information for Welfare committee, drafted a workshop outline for MUSA because of inclusivity concerns w/ Irfaan, responding to emails, filming for Exec insta, discussion political posts concerns, PCG meeting</t>
  </si>
  <si>
    <t>Mandy, Steve, Marie, Victor, Troy meetings &amp; by-election planning</t>
  </si>
  <si>
    <t>Meeting with Barb Long</t>
  </si>
  <si>
    <t>Emails, admin</t>
  </si>
  <si>
    <t xml:space="preserve">Meeting with Liam White writting draft for disability rep, writting up comittee papers, OUSA political guidlines planning, st patties filming </t>
  </si>
  <si>
    <t>Political stances meeting, St Paddy's filming, VUWSA meeting, David Bainbridge</t>
  </si>
  <si>
    <t xml:space="preserve">Welcome to EAC and catch up meeting, responding to emails, meetnig with MUSA </t>
  </si>
  <si>
    <t>Gen Vote, emails, marketing, telling off</t>
  </si>
  <si>
    <t xml:space="preserve">Meeting with reffugee students around university support </t>
  </si>
  <si>
    <t>Jacob Rush by-election (debsoc election debates planning)</t>
  </si>
  <si>
    <t>Monday meeting readings + prep</t>
  </si>
  <si>
    <t>Governance meeting &amp; Deloitte committee meeting, Exec board meeting, revaluation meeting, catch up w/ Donna, Kamesha &amp; Troy, Chairing TRM SGM, emailing and other personal admin</t>
  </si>
  <si>
    <t xml:space="preserve">tenancy magnets pick up, emails </t>
  </si>
  <si>
    <t xml:space="preserve">Council all day, emails, catch up w Stella and Troy, emails, emails &amp; admin </t>
  </si>
  <si>
    <t xml:space="preserve">Council meeting, emails, tenancy case </t>
  </si>
  <si>
    <t>Emails, Council induction meetings, ANZAC day meeting, hatemail, emails, critic interview</t>
  </si>
  <si>
    <t>St paddy's meeting, emails, exec agenda w Donna, emails, affiliated clubs council</t>
  </si>
  <si>
    <t>Picking up tenancy magnets from MBIE</t>
  </si>
  <si>
    <t>Emails, Writing quarter 1 report, Deloitte catch up, K&amp;T catch up, Ri catch up, NDSA catch up</t>
  </si>
  <si>
    <t>Emails, tenancy case, media enquiry from ODT</t>
  </si>
  <si>
    <t>Quarterly Report, renters united merch</t>
  </si>
  <si>
    <t>Admin</t>
  </si>
  <si>
    <t>Handing out pamphlets</t>
  </si>
  <si>
    <t>Governance meeting &amp; Deloitte committee meeting, Exec board meeting, catch up w/ Donna, Kamesha &amp; Troy, meeting w adam currie re dennisoton ceildh planning</t>
  </si>
  <si>
    <t>Exec Board meeting, GRS Catch Up, Dan Delany meeting, SPS disolvancy, chat with Troy</t>
  </si>
  <si>
    <t>Lunch w council reps, AI stance planning w Hansisni, denniston planning</t>
  </si>
  <si>
    <t>Univeristy Council</t>
  </si>
  <si>
    <t>net zero carbon commitee meeting, chat w debbie, anzac day meeting, admin</t>
  </si>
  <si>
    <t>Admin + emails, chat w ingrid and jamie about tertiary open day, writing quaterly report, readings for monday board, brainstorm of election engagment ideas</t>
  </si>
  <si>
    <t>Sorting emails and scheduling, organising quaterly report</t>
  </si>
  <si>
    <t>admin + oscheduling, chat w daniel + troy re extra OUSA reps, chatting update on critic drama, finialisng quaterly rept,</t>
  </si>
  <si>
    <t>reviving POLCOM admin, plan for forum</t>
  </si>
  <si>
    <t>planning for the week ahed, notes ready for tuesday meeting + hums div board</t>
  </si>
  <si>
    <t>Putting quartly report together, emails, sorting SP, AI stance thingy.</t>
  </si>
  <si>
    <t>CEO Meeting, Board Meeting, Timetabling Committee, "Debreif"</t>
  </si>
  <si>
    <t>Admin, Q1 report, board meeting</t>
  </si>
  <si>
    <t>Letters for General Election, Finalising General Election Debate, Council Lunch</t>
  </si>
  <si>
    <t>Caroline meeting, Olivia meeting, Q1 report, emails and admin</t>
  </si>
  <si>
    <t>UUL, Web Transformation Readings, Web Transformation PSC, Anzac Day Prep</t>
  </si>
  <si>
    <t>Emails, club council prep</t>
  </si>
  <si>
    <t xml:space="preserve">MOU writing, Deloitte Report Writing, Agenda preparing, Got us $2500 grant, Matt questions, Clubs Council, Reading SLT </t>
  </si>
  <si>
    <t>Affiliated clubs council + prep</t>
  </si>
  <si>
    <t>Finishing the MOU, Deloitte Review Meeting, Begining my quaterly report, Chat w Mesha and Dan</t>
  </si>
  <si>
    <t>Process club council feedback w Caroline</t>
  </si>
  <si>
    <t>Finishing quaterly report</t>
  </si>
  <si>
    <t>Exec meeting readings</t>
  </si>
  <si>
    <t>Club affliliation prep for meeting</t>
  </si>
  <si>
    <t xml:space="preserve">Reading Meeting Pack + Board Meeting + MBus Consultation + RELS Paper Proposal Feedback + Meeting with Russell re: AI Policy </t>
  </si>
  <si>
    <t xml:space="preserve">Emails, reading meeting minutes for HSIC prep, and read to prepare for Executive Board Meeting </t>
  </si>
  <si>
    <t xml:space="preserve">AI Stance Planning w/ Kamesha + Lunch with UC + Paper Proposals and Consultation + Survey </t>
  </si>
  <si>
    <t>Meetings with OISA (Prep for year) and MUSA (Betterment Workshop)</t>
  </si>
  <si>
    <t xml:space="preserve">Emails + Admin + Started Quarterly Report + Even more paper proposals yay </t>
  </si>
  <si>
    <t>Admin, Emails, Executive Board Meeting</t>
  </si>
  <si>
    <t>Meeting with Alice La Rooy + Reading the Digital Learning Programme Report files and research + Emails + Admin + MORE PAPERS PROPOSED</t>
  </si>
  <si>
    <t>HSIC meeting, work on Quarterly report, Clubs and Socs Affiliated Clubs meeting</t>
  </si>
  <si>
    <t>Work on Quarterly report and completed it, meeting with OAR Arina Aizal on Podcast restarting</t>
  </si>
  <si>
    <t>EAC meeting</t>
  </si>
  <si>
    <t>Board meeting</t>
  </si>
  <si>
    <t>OUT SICK</t>
  </si>
  <si>
    <t>general election letters, POSTER, by-election questions, organising crim event, paddles</t>
  </si>
  <si>
    <t xml:space="preserve">Parmjeet Parmar, feedback station + poster (ages) </t>
  </si>
  <si>
    <t xml:space="preserve">Meeting with Liam Melvin more policy drafting </t>
  </si>
  <si>
    <t>Debate emails + invites, university union meeting, LOST PROPERTY VIDEO FOR UNI</t>
  </si>
  <si>
    <t xml:space="preserve">Catch up w/ Daniel for DR, meeting with NDSA, meeting with Jo Oranje, catch up on emails </t>
  </si>
  <si>
    <t>emails, election and policy research, crim event planning</t>
  </si>
  <si>
    <t xml:space="preserve">Writting up quarterly report, writitng speach for Human Library </t>
  </si>
  <si>
    <t>Readings for meeting on Monday + general election plan writeup</t>
  </si>
  <si>
    <t>Finishing Quarter report, emails, Debbie  catch up, Exec meeting, Fran, COO catch up, Open day chat, WG on Uni naming, Gina long catch up, emails</t>
  </si>
  <si>
    <t>exec meeting, emails</t>
  </si>
  <si>
    <t>St paddys BBQ &amp; media, Deloitte committee catch up</t>
  </si>
  <si>
    <t>tenancy case, healthy homes research, flat fest planning</t>
  </si>
  <si>
    <t xml:space="preserve">Protest guidelines meeting, emails, critic stuff again, UCSA Governance discussion, TRM catch up, catch up w Kamesha and Troy </t>
  </si>
  <si>
    <t>flat fest finalising, emails, Rhi's DEI proposal, pamphlet drop to Community Law</t>
  </si>
  <si>
    <t>Emails, Flat fest, column writing, catch up with Kamesha + Troy</t>
  </si>
  <si>
    <t>flat fest</t>
  </si>
  <si>
    <t>Emails, PAC, Presidents' Conference day 1, chat to Troy, catch up w Flynn, catch up w Donna</t>
  </si>
  <si>
    <t>Emails, Board agenda, Conference day 2</t>
  </si>
  <si>
    <t>Day 3</t>
  </si>
  <si>
    <t>meeting readings</t>
  </si>
  <si>
    <t>Morning admin, Exec Meeting, chatting open-day w marketing, meeting w Ingrid/Events about denniston, redoing forms, POLCOM work</t>
  </si>
  <si>
    <t xml:space="preserve">Exec meeting, emails and admin, SPS still, quarterly report </t>
  </si>
  <si>
    <t>Deloitte Commitee Catch Up, AI stance work, readings and prep for div board meeting thoughts, brief catch up w hanna</t>
  </si>
  <si>
    <t>Organising final SPS matters</t>
  </si>
  <si>
    <t>Protest Guidlines meeting, Catch up with Gina mind blown, deloitte catch up and work with troy, admin and workshopping critic stuff w daniel, admin to completly rework POLCOM 4 the year big stuff whoop</t>
  </si>
  <si>
    <r>
      <rPr>
        <strike/>
        <sz val="11"/>
        <color rgb="FF000000"/>
        <rFont val="Calibri"/>
        <scheme val="minor"/>
      </rPr>
      <t>Closing</t>
    </r>
    <r>
      <rPr>
        <sz val="11"/>
        <color rgb="FF000000"/>
        <rFont val="Calibri"/>
        <scheme val="minor"/>
      </rPr>
      <t xml:space="preserve"> Booking an apointment to close SPS bank account, emails</t>
    </r>
  </si>
  <si>
    <t xml:space="preserve">admin + emails, Flat Fest, sending out polcom stuff, catch up with Flynn, catch up w Ella about clubs and socs stuff and policy around that </t>
  </si>
  <si>
    <t>Flat fest, emails and admin</t>
  </si>
  <si>
    <t xml:space="preserve">away </t>
  </si>
  <si>
    <t xml:space="preserve">reading + prep </t>
  </si>
  <si>
    <t>Exec Meeting, Debbie Chat, MOU payments, TiB chats, FESC Minute</t>
  </si>
  <si>
    <t xml:space="preserve">Deloitte Committee, Deloitte work,  Flat Fest Planinng </t>
  </si>
  <si>
    <t>St Patrick's BBQ, Meeting with caroline, olivia, shannon at OUSA clubs and socs. Emails, administration. processing feedback from affililated clubs council. content creation for C&amp;S recreation (pottery)</t>
  </si>
  <si>
    <t>Deloitte work, Chat w Mukesh about Holdings, Matt, Helping Donna, Former AVP catch up, Constitution Reading, SGM and Minute Reading for campaigns. Chat w Daniel and Kamesha, Crim Soc Meeting, Protest Guidlines</t>
  </si>
  <si>
    <t>attend HSOC event</t>
  </si>
  <si>
    <t>Flat Fest, Deloitte, Grants reading P1</t>
  </si>
  <si>
    <t>Meeting with Kamesha, administration, sorting through feedback still</t>
  </si>
  <si>
    <t>PAC, Meeting w Steve, Meeting with the Mayor, PAC minutes, Chat w Dan, Chat w Flynn</t>
  </si>
  <si>
    <t xml:space="preserve">Check in with Caroline </t>
  </si>
  <si>
    <t>Grant Readings P2</t>
  </si>
  <si>
    <t>Board Readings</t>
  </si>
  <si>
    <t>Administration, affiliated clubs council paper work, board pro reading, club affiliation paper work</t>
  </si>
  <si>
    <t>Finishing Q1 Report, Emails, Faculty Rep Programme Launch finally up and running YAY! Prep &amp; readings for DSAB meeting, the actual DSAB meeting, Investment dual paper consult</t>
  </si>
  <si>
    <t xml:space="preserve">Exec meeting, emails and admin; NZISA Reps council meeting </t>
  </si>
  <si>
    <t>ST PADDYS BBQ YAYAYAYA, paper proposals not so yay, more work around AI stuff yaps with Russsel</t>
  </si>
  <si>
    <t>Exec barbeque, responding to admin and emails, brief on Otago Chaplaincy ahead of 19 March meeting</t>
  </si>
  <si>
    <t xml:space="preserve">Every admin ever this week Academic Committee Agenda minor consults + Prep notes for talking with James </t>
  </si>
  <si>
    <t>Meeting with James DVC-A, More AI work free us</t>
  </si>
  <si>
    <t xml:space="preserve">OISA Executive Meeting with Adlina to plan for OISA Meet and Greet </t>
  </si>
  <si>
    <t>DLE readings for advisoru opinion about Brightspace</t>
  </si>
  <si>
    <t xml:space="preserve">Invitation from the Pakistani Community of Otago to attend the eid event. </t>
  </si>
  <si>
    <t xml:space="preserve">Writing Quarterly Report, exec meetig </t>
  </si>
  <si>
    <t>Exec meeting</t>
  </si>
  <si>
    <t>St paddys bbq, Clinical Governance meeting, Student Health Focus Group, Sexual Harm Committee</t>
  </si>
  <si>
    <t xml:space="preserve">Meeting with Disabilities office about ODSA, checking emails </t>
  </si>
  <si>
    <t>Criminology Society meeting, crim event planning, enrolment stall planning</t>
  </si>
  <si>
    <t>Meeting with Amy about HIV testing vending machines</t>
  </si>
  <si>
    <t>emails, enrolment roster</t>
  </si>
  <si>
    <t>Te Whare Tawharau meeting, Scholars at Risk Chat</t>
  </si>
  <si>
    <t>Meeting with Steve, PAC meeting, Sophie Barker meeting, Deniel</t>
  </si>
  <si>
    <t xml:space="preserve">Welfare Committee chats , writting up Human Library speech, chatching up on emails </t>
  </si>
  <si>
    <t>Readings, by-election planning</t>
  </si>
  <si>
    <t>Emails, Debbie catch up, admin, Exec Board meeting, Lunch w Gina and co, emails, critic stuff</t>
  </si>
  <si>
    <t>Emails, grants panel, campus masterplan consultation, catch up w Ella &amp; kamesha, women's safety meeting, Debbie catch up, Troy catch up, chat w Matt</t>
  </si>
  <si>
    <t>emails and admin, organising meetings</t>
  </si>
  <si>
    <t>Emails, recording a video part, random admin activities, welfare committee, covering market day, PolCom, reading quarter reports, admin w Kamesha</t>
  </si>
  <si>
    <t>Emails, council readings, voter enrolment &amp; campus masterplan in the link, emails, admin, and chats, Hybrid</t>
  </si>
  <si>
    <t>Emails, Debbie &amp; Gina catch up, admin w/ Kamesha, Council committee, catch up w/ Adam, critic catch up, mentor catch up, scholarship evening</t>
  </si>
  <si>
    <t>reading quarterly reports, meeting readings</t>
  </si>
  <si>
    <t xml:space="preserve">admin, green sticker system initial write up, emailing residential committee contacts </t>
  </si>
  <si>
    <t>handing out pamphlets</t>
  </si>
  <si>
    <t>office admin, exec meeting, emails, pre polcom work and meetings, lunch w Gina and co</t>
  </si>
  <si>
    <t>office admin, student club outreach, meeting w Stephen Willis, call w adam, catch up w hanna</t>
  </si>
  <si>
    <t>Reviewing ethics committee proposals, admin, emails</t>
  </si>
  <si>
    <t>morning admin, POLCOM, chat w donna re admin, admin w daniel, reading qtr reports</t>
  </si>
  <si>
    <t>Senate meeting, ethic review, admin, chats with Daniel and Kamesha, sorting meeting dates</t>
  </si>
  <si>
    <t>campus masterplan stuff in hunter centre and auahi ora, meeting w TiB</t>
  </si>
  <si>
    <t>Ethics commitee, emails, HYBRID</t>
  </si>
  <si>
    <t>admin w daniel, policy work, finishing reading of quaterly repts, meeting w critic</t>
  </si>
  <si>
    <t>Quiz &amp; Queens</t>
  </si>
  <si>
    <t>reading, prep and admin for week ahed</t>
  </si>
  <si>
    <t xml:space="preserve">Board Meeting, Catch up w/Gina, Shit ton of admin and emails, First ANZAC letters, Catch up w/Donna, </t>
  </si>
  <si>
    <t xml:space="preserve">Grants Panel, S4P, TRM Visit, Debbie catch up, Telling off, Hybrid, </t>
  </si>
  <si>
    <t>Grants panel, meeting with shannon, administration and prep for events/fundraising guide, TWT meeting re:clubs</t>
  </si>
  <si>
    <t>POLCOM, Policy Reading, FESC Minutes, FESC Agenda, Reporting, Catch up w Matt, Market Day</t>
  </si>
  <si>
    <t xml:space="preserve">Human library! </t>
  </si>
  <si>
    <t xml:space="preserve">Campus Masterplan, Voter enrolment, </t>
  </si>
  <si>
    <t>Editing/filming TiB spotlight video, Hybrid prep, administration/reading</t>
  </si>
  <si>
    <t>Referendum/Political Work, Emails, Liz  voicing her concerns, Welfare chat with Rihana</t>
  </si>
  <si>
    <t>Meeting with Rihana! &lt;3 was sick :(</t>
  </si>
  <si>
    <t>Quaterly Reports, Code of Conduct Writing, Peace Garden</t>
  </si>
  <si>
    <t xml:space="preserve">Readings for club affilations </t>
  </si>
  <si>
    <t xml:space="preserve">Meeting w/ Leda and Payton + Finalising Faculty Reps + Reinvigorating AC as AI Steering Committee work w/ Payton + Pre Exec Meeting Readings and Prep + Exec Meeting </t>
  </si>
  <si>
    <t>DLE PSC Meeting Pack prep + DLE Meeting + Paper Proposals + More admin emails + Work w/ Tim and James re AI in Assessment Policy new sub committee formed</t>
  </si>
  <si>
    <t>Senate meeting prep + DLA Meeting Prep + Senate Meeting + DLA Meeting + Admin + Emails + Prep for Breakfast Interview w Zac</t>
  </si>
  <si>
    <t>Emails, International Meet &amp; Greet, Market Day</t>
  </si>
  <si>
    <t>Paper Proposals + CALT meeting preparation + CALT meeting + Emails + HYBRID workshop</t>
  </si>
  <si>
    <t>HYBRID, Email to Jason over meningoccocal vaccination and outbreak, discussion with Rihanna on MUSA.</t>
  </si>
  <si>
    <t xml:space="preserve">Emails I should have done yesterday and those paper prosposals </t>
  </si>
  <si>
    <t xml:space="preserve">Prep with OISA/MUSA for Eid Al-Fitr event </t>
  </si>
  <si>
    <t xml:space="preserve">OISA/MUSA Event co-organisation, emails. </t>
  </si>
  <si>
    <t xml:space="preserve">Checking emails </t>
  </si>
  <si>
    <t>Board meeting, emails + planning</t>
  </si>
  <si>
    <t xml:space="preserve">Checking emails, preping for welfare committee </t>
  </si>
  <si>
    <t>f</t>
  </si>
  <si>
    <t>Staff for Palestine meeting, mentor meeting, speaking at POLSA meeting</t>
  </si>
  <si>
    <t>Welfare Comittee, writing up mins, planing TiB sexual harm response questionair, human library</t>
  </si>
  <si>
    <t>Council submission, confirming voting booths, market day stall, POLCOM</t>
  </si>
  <si>
    <t>Meeting with disability office, meeting with Liam Melivn, replanning Disability rep</t>
  </si>
  <si>
    <t>Critic interview, voter enrolments, leaving</t>
  </si>
  <si>
    <t xml:space="preserve">Writing questions for MUSA Betterment event, meeting with MUSA over Club welfare issues,  helping with Queen and Quiz, ODSA multicultural night </t>
  </si>
  <si>
    <t xml:space="preserve">Cleaning peace garden </t>
  </si>
  <si>
    <t>Admin w Donna, Exec meeting, Rachel Brooking catch up, Uni signage and wayfinding project meeting, Code of conduct meeting, critic videoing, Debbie catch up, emails</t>
  </si>
  <si>
    <t>Emails, Deloitte Committee, admin, campus masterplan engagement w Rihana, critic stuff, emails</t>
  </si>
  <si>
    <t>Emails and readings, FESC, Kamesha catch up, long TRM x UOPISA catch up, emails and organising</t>
  </si>
  <si>
    <t>DCC Spatial Plan meeting, admin</t>
  </si>
  <si>
    <t>Fuel crisis WG, Emails, chat to Debbie &amp; Donna, Governance review work, Paid placements NZ Presidents work, Council AI governance training</t>
  </si>
  <si>
    <t>Catch up / Kamesha, Monthly Senior Warden catch up</t>
  </si>
  <si>
    <t>More council training online, emails</t>
  </si>
  <si>
    <t xml:space="preserve">emails </t>
  </si>
  <si>
    <t xml:space="preserve">AWAY </t>
  </si>
  <si>
    <t>readings</t>
  </si>
  <si>
    <t>coffee w Fergus, admin, Exec Meeting, Conduct Meeting w Daniel</t>
  </si>
  <si>
    <t>Coffee with Kamesha, emails, exec meeting, general admin</t>
  </si>
  <si>
    <t>Deloitte Commitee Meeting, Chatting Financial landscape of OUSA w Matt, paper proposal feedback</t>
  </si>
  <si>
    <t>GRS Meeting, admin, etc</t>
  </si>
  <si>
    <t>FESC, writing critic collumn, minute tidying and policy work and more bloody admin</t>
  </si>
  <si>
    <t>SPS Bank account, Dan meeting</t>
  </si>
  <si>
    <t>Morning admin, website stuff, Catch up w Zoe, paper proposal feedback and HUMS div board prep.</t>
  </si>
  <si>
    <t>Emails, admin, chat with Daniel</t>
  </si>
  <si>
    <t>reading, governance research</t>
  </si>
  <si>
    <t>Executive Meeting, ANZAC Letters, Chat w/Matt, FESC Prep, NDSA conversation with Rihana, POLCOM Minute tidying</t>
  </si>
  <si>
    <t>Deloitte, Fairleigh, Mukesh Catch up, HOTYF &amp; TiB</t>
  </si>
  <si>
    <t>Meeting with caroline, meeting with shannon, meeting with olivia, video editing, video project planning filming for OUSA recreation program</t>
  </si>
  <si>
    <t xml:space="preserve">FESC, Governance Reading and Notes, Chat w the Governor, </t>
  </si>
  <si>
    <t>video project planning</t>
  </si>
  <si>
    <t xml:space="preserve">Leisurly Governance Reading and Research, Adjusting minutes for FESC, </t>
  </si>
  <si>
    <t>HAPPY EASTER YAYYYYYY</t>
  </si>
  <si>
    <t xml:space="preserve">Admin + Readings 4 Exec Meeting + Exec Meeting + Talk with Harry/Critic about Lecture Recs + Paper Proposal </t>
  </si>
  <si>
    <t>Visit to Puketeraki Marae and subsequent meeting with Adlina to discuss post-mortem of Eid event</t>
  </si>
  <si>
    <t>Prep with Leo for Sciences Div Board + Snooping on the PANW situation with Comp Scis</t>
  </si>
  <si>
    <t>Going through Putea Tautoko relief fund draft guidance &amp; sending out email on housing situation</t>
  </si>
  <si>
    <t xml:space="preserve">Proposals + Emails + Admin </t>
  </si>
  <si>
    <t>Standing Committee of the Sciences Div Meeting</t>
  </si>
  <si>
    <t>GOOD FRIDAYYYY + Finishing up some comms with staff left over from last half</t>
  </si>
  <si>
    <t>Interview with Arina Aizal on OISA, OUSA International work</t>
  </si>
  <si>
    <t>Executive Meeting, Meeting with Troy, ODSA meeting w/ Liam Melvin &amp; Nikita, TiB</t>
  </si>
  <si>
    <t>Meeting with Zoe, Campus master plan, Te Whare Tawharau, Scholars at Risk Committee, Meeting what Maori prez for DEI</t>
  </si>
  <si>
    <t>Checking emails and catchup</t>
  </si>
  <si>
    <t>OUT</t>
  </si>
  <si>
    <t>NDSA LEARNING HUI</t>
  </si>
  <si>
    <t>Media admin</t>
  </si>
  <si>
    <t>Emails, catch up on stuff happening</t>
  </si>
  <si>
    <t>Emails from the week</t>
  </si>
  <si>
    <t>Governance Study</t>
  </si>
  <si>
    <t>Emailing and Admin Catch up+ Committee readings for Timetabling</t>
  </si>
  <si>
    <t>Emails, administration, planning video event</t>
  </si>
  <si>
    <t>Readings</t>
  </si>
  <si>
    <t>pre grants panel meeting, board meeting prep, club affiliations paper work</t>
  </si>
  <si>
    <t xml:space="preserve">Interview with Arina and Dr Najib Lafraie on Muslim Chaplaincy conversations show. Spoke about OUSA and support for international student. </t>
  </si>
  <si>
    <t>By election planning, emails</t>
  </si>
  <si>
    <t>chats, emails, Debbie catch up, Board meeting, Governance model works, scheduling, readings, Thursdays in Black meeting, admin stuff w/ Donna, lots more governance model stuff</t>
  </si>
  <si>
    <t>board meeting, DCC spatial plan survey feedback, flatting talks scheduling</t>
  </si>
  <si>
    <t>Fuel crisis response WG, Call w/ UCSA, Campus development meeting, emails, chats, finishing more governance model stuff, bugging critic re announcements, Meeting w/ VC, more emails and admin</t>
  </si>
  <si>
    <t>Rachel Brooking meeting</t>
  </si>
  <si>
    <t>Byelection debate and set up, Te pou whirinaki opening, Putea Tautoko hardship fund meeting, Deloitte review committee + catch up w/ Paul, emails</t>
  </si>
  <si>
    <t>pamphlet drop off for halls</t>
  </si>
  <si>
    <t>Emails, good chat to Donna, drafting ANZAC Day speech, Code of conduct discussions, Jo Orange catch up, more emails &amp; reading</t>
  </si>
  <si>
    <t>Emails, readings, 2 x calls w/ holdings directors, call w Gina,</t>
  </si>
  <si>
    <t xml:space="preserve">MBIE enquiry </t>
  </si>
  <si>
    <t>Hyde media</t>
  </si>
  <si>
    <t>Emails &amp; prep for the week</t>
  </si>
  <si>
    <t>Readings, emails</t>
  </si>
  <si>
    <t>morning admin starting back up after easter, board meeting, governance ideas research</t>
  </si>
  <si>
    <t>Board Meeting</t>
  </si>
  <si>
    <t>by election debate, deloitte commitee meeting</t>
  </si>
  <si>
    <t>Byelection debate, Putea Tautoko meeting, academic committee, emails etc</t>
  </si>
  <si>
    <t>VCSSAG, admin, meeting readings, catch up w ella</t>
  </si>
  <si>
    <t>office work, admin w daniel, catch up w hansini, website admin, deloitte commitee brainstorm</t>
  </si>
  <si>
    <t>reading, prep for board meeting, deloitte commitee work</t>
  </si>
  <si>
    <t xml:space="preserve">Board Meeting, Pamphleting, Timetabling Committee, Governance Work, Donna questions </t>
  </si>
  <si>
    <t>Board meeting, admin</t>
  </si>
  <si>
    <t>Grants Panel, Final By Election Planning, Readings Timetabling Minutes</t>
  </si>
  <si>
    <t>Grants panel</t>
  </si>
  <si>
    <t>by election debate, deloitte commitee meeting, Putea Fund Meeting</t>
  </si>
  <si>
    <t>Emails, writing social media post for C&amp;S, attended by election debate</t>
  </si>
  <si>
    <t>VCSSAG, Chat with Rihana, Planning Crim event chats, Chat w TiB</t>
  </si>
  <si>
    <t>Meeting with Rihana, meeting with Earth day activation leaders, club affiliations paper work, Hsoc/Clasoc/Anthsoc pub quiz</t>
  </si>
  <si>
    <t>Meeting with Miles, Chat w Flynn &amp; Donna about what the exec is, Catch up w Matt around finance, ŌRU Chat</t>
  </si>
  <si>
    <t>Meeting with Troy and Zoe re ŌRU, meeting with caroline, admin</t>
  </si>
  <si>
    <t xml:space="preserve">Readings for Board, Deloitte Proposal Thingy, </t>
  </si>
  <si>
    <t>Readings for board meeting + Board Meeting + Landslide of E-mails first day back</t>
  </si>
  <si>
    <t>Prep for board meeting, then Executive Board Meeting, catch up with Adlina on phone to discuss meeting and upcoming meeting for Ball planning</t>
  </si>
  <si>
    <t xml:space="preserve">More emails + Spanish and PPE proposals + UAC readings and prep </t>
  </si>
  <si>
    <t>Made Mentimenter for MUSA Betterment Workshop</t>
  </si>
  <si>
    <t>UAC + AC agenda making + AI Literacy Working Group work w/ Ammar</t>
  </si>
  <si>
    <t xml:space="preserve">Putea Tautoko Hardship Fund Meeting, other Admin and Emails </t>
  </si>
  <si>
    <t xml:space="preserve">OISA meeting, admin, and ISRMG Followup meeting to discuss accomodation for international students </t>
  </si>
  <si>
    <t>MUSA Betterment Workshop, 1-5 pm at Gazebo Lounge</t>
  </si>
  <si>
    <t>NDSA HUI last day + seprate meeting ab equity roles w/ Waikato DSA prez</t>
  </si>
  <si>
    <t>By-election planning</t>
  </si>
  <si>
    <t>Finalised workshop details with irfaan, catchup on emails, talked with Donna around SGM for Disability rep, drafting job duties for disablitiy rep, HUMS information event</t>
  </si>
  <si>
    <t>by election debate,  Putea Tautoko meeting, academic committee</t>
  </si>
  <si>
    <t>By-election debate, reading facebook comments about how i'm a bully boy and sexist</t>
  </si>
  <si>
    <t>Meeting with Ella for Welfare for clubs pack, Meeting with Troy ab equity group pathways in Med, emails</t>
  </si>
  <si>
    <t>Admin, social media, planning for crim event &amp; enrolments, comms for GE debate</t>
  </si>
  <si>
    <t>Shopping for workshop, meeting with Jo Orangie</t>
  </si>
  <si>
    <t>MUSA Betterment Workshop</t>
  </si>
  <si>
    <t>Emails, Debbie meeting, Catch up w/ Donna, long exec meeting, admin, chat to Ingrid, emails, COC stuff meeting again, ANZAC day speech writing, more admin stuff + responding to fb trolls lol</t>
  </si>
  <si>
    <t>Exec meeting, ODT enquiry, emails</t>
  </si>
  <si>
    <t xml:space="preserve">Emails &amp; chats, deloitte review Comm, CoC meeting, Council committee meeting, Uni appeals intro meeting, more speech writing (finally finished I hope), more emails &amp; chat to Donna &amp; Ella </t>
  </si>
  <si>
    <t>Emails, readings x 2, Council committee meeting, email replies, Tim cooper catch up, chat to donna &amp; kamesha, call w Amit from Holdings, emails</t>
  </si>
  <si>
    <t>Marketing meeting, Appeals process review meeting, ANZAC day walkthru w/ Donna, Emails, shit talking the univeristy a lot, Claire Gallop meeting, more admin, emails and stuff</t>
  </si>
  <si>
    <t xml:space="preserve">Radio 1 show, PSC meeting, </t>
  </si>
  <si>
    <t>Emails (lots), deloitte work, Debbie &amp; Gina catch up, call w/ paul, chats to exec about everything, getting wreaths w/ donna, uni comms palo alto wrangling, admin &amp; emails again</t>
  </si>
  <si>
    <t>Ella catch up re: ŌRU, catch up / Troy</t>
  </si>
  <si>
    <t xml:space="preserve">ANZAC Day services x 2 + start of council readings </t>
  </si>
  <si>
    <t>Anzac service</t>
  </si>
  <si>
    <t>Admin catch up</t>
  </si>
  <si>
    <t>Student case meeting</t>
  </si>
  <si>
    <t>exec meeting, deloitte work, policy work, code of conduct meeting</t>
  </si>
  <si>
    <t xml:space="preserve">deloitte subcommitee, hums div board prep, code of conduct meeting again </t>
  </si>
  <si>
    <t>policy and admin work, catch up w donna</t>
  </si>
  <si>
    <t>talking all things marketing, chat w ingrid, catch up w daniel/troy/flynn, admin, being mad at grant, editing PANW statment</t>
  </si>
  <si>
    <t>Human ethics committee, paper proposal review, chats with exec, booking Radio One chat, sorting Critic Exam piece</t>
  </si>
  <si>
    <t>Reviewing papers</t>
  </si>
  <si>
    <t>EXEC, Deloitte Work, Code of Conduct, Asking Donna about OUSA history, Governance Chat</t>
  </si>
  <si>
    <t>OUSA meeting, emails and admin</t>
  </si>
  <si>
    <t>Deloitte Meeting, Talking to Matt, Deloite Meeting, S4P meeting</t>
  </si>
  <si>
    <t>Meeting with Caroline, OUCC constitution advice, Afgan club</t>
  </si>
  <si>
    <t>Correspondence with Lifers, UUL Service statment reading, Governance work</t>
  </si>
  <si>
    <t>ANZAC prep, Governance, Monies with Matt, Palo Alto research, Catch up with Flynn and co</t>
  </si>
  <si>
    <t>Tenancy/OUSA work with Zoe, Governance Work,</t>
  </si>
  <si>
    <t>ŌRU paper work, chat with Zoe, chat with Nadia, Chat with Flynn. Admin, emails, and ironing things out</t>
  </si>
  <si>
    <t>ANZAC Service</t>
  </si>
  <si>
    <t>Prep for executive meeting + Exec meeting + Sciences Div Academic Board prep w/ Leo + Academic Committee finalisation</t>
  </si>
  <si>
    <t xml:space="preserve">OUSA Executive meeting, Meeting with KMSA President Mubarak Alshatti, emails </t>
  </si>
  <si>
    <t>Reading pack for ACoSA + DLE Pack + Emails and Admin and BAU</t>
  </si>
  <si>
    <t xml:space="preserve">First Group Multicultural Ball meeting, emails </t>
  </si>
  <si>
    <t xml:space="preserve">Paper proposals and changes consultation + Reading pack for CALT + Learning and Teaching catch up </t>
  </si>
  <si>
    <t xml:space="preserve">Study Dunedin Advisory Group meeting at Otago Polytechnic, further discussions with KMSA President </t>
  </si>
  <si>
    <t>AI Policies work + More BAU</t>
  </si>
  <si>
    <t xml:space="preserve">CoC things + AI things </t>
  </si>
  <si>
    <t xml:space="preserve">Emails, meeting with KMSA President on Constitution </t>
  </si>
  <si>
    <t xml:space="preserve">exec meeting, emails </t>
  </si>
  <si>
    <t>Exec meeting, drafting Palo Alto statement, admin</t>
  </si>
  <si>
    <t xml:space="preserve">Research for sexual harm questionair, scouting spaces for Burnett Foundation vending machine </t>
  </si>
  <si>
    <t>POLSA meeting, crim event planning, staff 4 palestine meeting, PALO ALTO STATEMENT</t>
  </si>
  <si>
    <t>Reel, instagram post for housing</t>
  </si>
  <si>
    <t>Meeting with Liam Melvin</t>
  </si>
  <si>
    <t>Reel, palo alto statement</t>
  </si>
  <si>
    <t>Canva templates, Palo Alto comms/statement</t>
  </si>
  <si>
    <t>ANZAC service</t>
  </si>
  <si>
    <t>Readings for monday</t>
  </si>
  <si>
    <t>Finish council readings, some emails</t>
  </si>
  <si>
    <t>Fuel crisis WG, emails, chat @ c&amp;s, Uni socials recording, chat to Kamesha and troy, Media discussions, readings for tomorrow, emails</t>
  </si>
  <si>
    <t>Catch up w/ Senior Warden, Tenancy ideas w/ Troy</t>
  </si>
  <si>
    <t>Emails, Council cyber session, council review session, emails, Sami catch up, even more readings for council (there were 800 pages in total), working on deloitte committee stuff</t>
  </si>
  <si>
    <t>Ready-to-rent MBIE meeting</t>
  </si>
  <si>
    <t>Council all day, emails, check ins and other admin</t>
  </si>
  <si>
    <t xml:space="preserve">Deb Peach catch up, lianne from uni comms farewell, Deloitte committee, Gina catch up, Donna and Kamesha catch up </t>
  </si>
  <si>
    <t xml:space="preserve">Green sticker prep work </t>
  </si>
  <si>
    <t>Greens meeting</t>
  </si>
  <si>
    <t>Open day</t>
  </si>
  <si>
    <t>policy writing, admin, policy research</t>
  </si>
  <si>
    <t>admin, catch up w rhiana, policy and constitution work</t>
  </si>
  <si>
    <t>Graduate research council meeting, paper proposal &amp; amendment reviews</t>
  </si>
  <si>
    <t xml:space="preserve">earth day stall w ella, tertiary open day meeting, Code of Conduct final meeting w hansini, brief catch up w flynn re PaloAlto, responding to silly haters online </t>
  </si>
  <si>
    <t>Academic Committee, emails, chats with other exec members</t>
  </si>
  <si>
    <t>deloitte work, brief catch up w flynn</t>
  </si>
  <si>
    <t>emails etc, chats with exec members</t>
  </si>
  <si>
    <t>deloitte work, policy writing, subcommitee prep for meeting, deloitte committee meeting, meeting w debbie, review of stuff e donna and daniel, polcom work</t>
  </si>
  <si>
    <t>Poker club email</t>
  </si>
  <si>
    <t>Chat with Matt, Call Former Prez, Zoe Tenancy campaign ideas, OCT Grant problem</t>
  </si>
  <si>
    <t>Meeting with Caroline, emails</t>
  </si>
  <si>
    <t xml:space="preserve">Earthday Breifly, Chat w R1 around BSA, VSM Research and Campaign Ideas, Brain picking Donna, Chat w Hansini </t>
  </si>
  <si>
    <t>Earth day market stall! Affiliation paper work, emails, video project (edit doc and email Olivia!)</t>
  </si>
  <si>
    <t>UUL Board Prep, FESC, Prep, Call w NZF, Meeting Planning, Deloitte Reading, Call with Another Former PREZ</t>
  </si>
  <si>
    <t>Meet with Caroline about video project</t>
  </si>
  <si>
    <t>Deloitte Meeting, Voter Enrolment Planning, Chat w Kristina, Sorting Stuff with Planet, Figuring out some invoices</t>
  </si>
  <si>
    <t xml:space="preserve">Green Party Meetings &amp; Housing </t>
  </si>
  <si>
    <t>Open day C&amp;S stall, emails</t>
  </si>
  <si>
    <t xml:space="preserve">More notes and prep for DLE committee </t>
  </si>
  <si>
    <t xml:space="preserve">Readings for meeting and Executive meeting </t>
  </si>
  <si>
    <t>DLE Committee and staff catchups + Admin and emails for the week</t>
  </si>
  <si>
    <t xml:space="preserve">OISA Executive meeting </t>
  </si>
  <si>
    <t>CoC + Prep for other committees + paper proposals and AI policy work</t>
  </si>
  <si>
    <t>Admin and emails, planning for podcast</t>
  </si>
  <si>
    <t>ACOsA prep and readings (onboarding) + AI literacy working group prep and meeting + CALT prep and meeting</t>
  </si>
  <si>
    <t>AI work with Ammar</t>
  </si>
  <si>
    <t xml:space="preserve">Volunteering activity with Unicrew Otago, Emails and admin </t>
  </si>
  <si>
    <t>Palo Alto report post</t>
  </si>
  <si>
    <t xml:space="preserve">Making MCR booking for movie night, catchup with Kamesha </t>
  </si>
  <si>
    <t xml:space="preserve">PCC readings , meeting with Melanie Beres around DEI campains </t>
  </si>
  <si>
    <t>Admin, emails</t>
  </si>
  <si>
    <t>Palo Alto review admin, NZF outreach</t>
  </si>
  <si>
    <t>Green events, enrolment prep</t>
  </si>
  <si>
    <t>Open day stall &amp; BBQ, Debbie meeting, emails &amp; admin</t>
  </si>
  <si>
    <t>Exec meeting, VUWSA zoom meeting w/ Flynn, Grad gowns w Donna &amp; Kamesha, Voter enrolent event, NDSA catch up, emails</t>
  </si>
  <si>
    <t xml:space="preserve">exec meeting </t>
  </si>
  <si>
    <t>Emails, Market day stall, Rachael Brooking clinic, PolCom, Video recording, emails, call w Jeff, ATSA meeting, Flatting talks</t>
  </si>
  <si>
    <t>Emails, Admin, Agenda organising, chats to Donna</t>
  </si>
  <si>
    <t>emails, governance response document</t>
  </si>
  <si>
    <t>Emails, Grant catch up, DCC Spatial planning meeting in town, socials stuff, catch up w Donna, Debbie, &amp; Gina, emails and scheduling, fees free stuff</t>
  </si>
  <si>
    <t>Mace bearing practice, fess free media &amp; organising, Grad parade &amp; two ceremonies</t>
  </si>
  <si>
    <t>green sticker designing</t>
  </si>
  <si>
    <t>readings prep</t>
  </si>
  <si>
    <t xml:space="preserve">emails &amp; admin, writing up exec column piece </t>
  </si>
  <si>
    <t>pre-meeting reading/emails, exec meeting, policy work, prolcom prep, deloitte adjacent work, referedum question advertising begins, liasing w marketing, voter engagment stall, grad gowns</t>
  </si>
  <si>
    <t>exec meeting, emails &amp; admin, Ingrid meeting, voter engagement stall, chats with Daniel</t>
  </si>
  <si>
    <t>POLCOM, referedum stuff , HUMS prep, exec workshop prep?</t>
  </si>
  <si>
    <t>Dan Delany Meeting, OUSA Referendum Video making</t>
  </si>
  <si>
    <t>HUMS, deloitte work?, ousa academic commitee</t>
  </si>
  <si>
    <t>Radio One Interview, emails &amp; admin</t>
  </si>
  <si>
    <t>away possum trapping</t>
  </si>
  <si>
    <t>Board Reading and Prep for the coming week</t>
  </si>
  <si>
    <t>Open Day, Radio One</t>
  </si>
  <si>
    <t>Enrolments &amp; Governance, Exec Meeting</t>
  </si>
  <si>
    <t>Exec meeting, emails, Caroline meeting</t>
  </si>
  <si>
    <t>Tony, Christine, Rachel, UUL readings (AGM &amp; Board Meeting), POLCOM</t>
  </si>
  <si>
    <t>UUL, Debbie catch up, Governance Work, Voting Resources from DCC,</t>
  </si>
  <si>
    <t xml:space="preserve">FESC AGENDA, Quick Catch up with DJ, </t>
  </si>
  <si>
    <t>Grad</t>
  </si>
  <si>
    <t>Paper Proposal Consulting w Crim people, Readings for Exec Meeting + QAC prep and notes</t>
  </si>
  <si>
    <t>University Open Day, meeting with OISA Co-President, email and admin</t>
  </si>
  <si>
    <t>Exec Meeting, AC work, PP consulting, Staff AI training drafting and workshop planning + QAC meeting</t>
  </si>
  <si>
    <t>Executive meeting, email and admin</t>
  </si>
  <si>
    <t>Market Day + Admin Catch up + Assesment policy work</t>
  </si>
  <si>
    <t>Staff AI modules consulting w Committee + AC redraft oop</t>
  </si>
  <si>
    <t>Admin for MCBall</t>
  </si>
  <si>
    <t xml:space="preserve">Leftover admin + Student Voice Collab </t>
  </si>
  <si>
    <t>Emails, OISA planning</t>
  </si>
  <si>
    <t>Mental health break drive</t>
  </si>
  <si>
    <t xml:space="preserve">Readings </t>
  </si>
  <si>
    <t>Readings prep for meeting</t>
  </si>
  <si>
    <t xml:space="preserve">Meeting with Liam, witting out DR responsibilities </t>
  </si>
  <si>
    <t xml:space="preserve">Exec meeting, NDSA meeting, emails, enrolments </t>
  </si>
  <si>
    <t>Exec meeting, enrolments, meeting with VUWSA campaigns</t>
  </si>
  <si>
    <t>Market Day stall, meeting with Dwain (Student support)</t>
  </si>
  <si>
    <t>Christine Garey, planning, admin</t>
  </si>
  <si>
    <t>DCC resources, exec insta admin</t>
  </si>
  <si>
    <t>Capping show vid, GE debate invites</t>
  </si>
  <si>
    <t>GRADDDD</t>
  </si>
  <si>
    <t>Grad parade, Paul Gourlie</t>
  </si>
  <si>
    <t>Governance workshop, Board meeting, catch up w Donna, Catch up w Ingrid, Critic stuff, Emails, ODSA SGM</t>
  </si>
  <si>
    <t>Governance workshop, board meeting, emails, Chat w/ Troy, Knox College flat talk, appeals panel readings</t>
  </si>
  <si>
    <t>Fuel Sitch WG, Emails, Catch up w Jo Gibson, Donna &amp; Kamesha governance discussion, admin, Catch up w COO, fees free socials, more emails</t>
  </si>
  <si>
    <t xml:space="preserve">Colleges appeals panel, cumberland flatting talk, </t>
  </si>
  <si>
    <t>Emails, Deloitte Comm, Council campus masterplan workshop, Emails &amp; watching a webinar for council, TRM catch up, Palo Alto discussion event</t>
  </si>
  <si>
    <t>Annual Report, Liam catchup, Referendum admin w Kamesha, planning</t>
  </si>
  <si>
    <t>Readings, more admin, emails, Maori Pregrad</t>
  </si>
  <si>
    <t>Grad parade + 2x ceremonies</t>
  </si>
  <si>
    <t>Catch up on week ahead</t>
  </si>
  <si>
    <t>Carrington flatting talk, readings</t>
  </si>
  <si>
    <t>governance workshop, board meeting,  chat w gina, emails, policy work, survey design, advocacy planning regarding cost of living crisis</t>
  </si>
  <si>
    <t>Governance workshop, board meeting, chats with other exec, emails and admin</t>
  </si>
  <si>
    <t>catch up w daniel, sit down and catch up with donna re hybrid model,  advocacy planning, polcom planning, deloitte prep</t>
  </si>
  <si>
    <t>deloitte commitee, catch up w paul and daniel</t>
  </si>
  <si>
    <t>New clubs proposal paper review, emails &amp; admin, reviewing academic proposals</t>
  </si>
  <si>
    <t xml:space="preserve">Academic committee, chats with other exec, emails &amp; admin, scheduling </t>
  </si>
  <si>
    <t>reading</t>
  </si>
  <si>
    <t>Governance Workshop, Board Meeting, Flat Talk, Chat w Donna, Chat w Zoe</t>
  </si>
  <si>
    <t>Emails, governance workshop, board meeting</t>
  </si>
  <si>
    <t>Flatting Talks, General Admin, talk with Donna, Voting enrolement rules training self</t>
  </si>
  <si>
    <t>Meeting with Caroline/Shannon, admin for poker club</t>
  </si>
  <si>
    <t>Readings, Academic Committee Reading, Timetabling</t>
  </si>
  <si>
    <t>Governance training</t>
  </si>
  <si>
    <t>Poker club admin</t>
  </si>
  <si>
    <t>GIG 4 GAZA</t>
  </si>
  <si>
    <t>Readings for Exec + Carrington Talk, Catch up and chat with Governor</t>
  </si>
  <si>
    <t>Crafting a document for exec due to me not making the meeting :(</t>
  </si>
  <si>
    <t xml:space="preserve">Workshop + Board Meeting + Reading thru docs for board meeting hashtag not confused anymore drafting my thoughts on this + yap w/ Lisa and Trent re PPE minor </t>
  </si>
  <si>
    <t xml:space="preserve">Genuinley if i write AI in this box one more time I'm going to end it but yes this is all i do and also UAC prep 4 this week </t>
  </si>
  <si>
    <t>Emails, admin and prep for ISRMG meeting</t>
  </si>
  <si>
    <t>Gambling Club deets and legal + UAC meeting pack notes and prep + Next Gen Committee Prep</t>
  </si>
  <si>
    <t xml:space="preserve">Meeting with Dir International, ISRMG meeting and debrief, emails </t>
  </si>
  <si>
    <t xml:space="preserve">UAC + Next Gen Committee </t>
  </si>
  <si>
    <t>MCBall planning call and emails</t>
  </si>
  <si>
    <t>Prep for Exec meeting.</t>
  </si>
  <si>
    <t xml:space="preserve">Emails, admin </t>
  </si>
  <si>
    <t>Workshop, exec meeting, ODSA prep and event, creating posters for odsa sign up, and checking emails</t>
  </si>
  <si>
    <t>Governance worshop, meeting</t>
  </si>
  <si>
    <t>Student Portal Meeting, reporting student behaviour for student</t>
  </si>
  <si>
    <t>Meeting with KUMO around supports we could give students, Planning sexaul harm response questions w/TiB</t>
  </si>
  <si>
    <t>Admin, Fees Protest meeting</t>
  </si>
  <si>
    <t>Reaching out for venues for multi cultural ball</t>
  </si>
  <si>
    <t xml:space="preserve">Meeting with dean of law around student behaviour and CC, meeting with students making the complaint </t>
  </si>
  <si>
    <t>Gig for Gaza</t>
  </si>
  <si>
    <t>Grad march and ceremony</t>
  </si>
  <si>
    <t xml:space="preserve">reading agenda </t>
  </si>
  <si>
    <t>Emails, Exec meeting, admin, critic stuff, more admin &amp; emails, long council readings, scheduling</t>
  </si>
  <si>
    <t>Debbie cath up, grants panel, emaisl, final readings, Council finance &amp; budget committee, UniQ meeting, Deloitte committee meeting, debie chat</t>
  </si>
  <si>
    <t>Meeting with Mickey Treadwell</t>
  </si>
  <si>
    <t>Call w Gina, emails, admin, replying to emails from home (went home sick)</t>
  </si>
  <si>
    <t>Call w/ Gina, Facebook group comms lol, chat to Nikki from NDSA, H&amp;S readings, CFC flatting talk</t>
  </si>
  <si>
    <t>Emails, Referendum pro's and cons, NDSA meeting, Council H&amp;S committee meeting, council h&amp;s walk thru, NDSA training, Anderson Lloyd meeting, TRM birthday, chats to Nikki and Kamesha</t>
  </si>
  <si>
    <t xml:space="preserve">appeals panel, emails </t>
  </si>
  <si>
    <t>Emails and readings</t>
  </si>
  <si>
    <t>Exec meeting prep, exec meeting, deloite prep</t>
  </si>
  <si>
    <t>Exec meeting, emails and admin</t>
  </si>
  <si>
    <t>policy drafting, academic committee, deloitte committee, meeting w fergus, HUMS div board notes and prep, FESC Prep</t>
  </si>
  <si>
    <t>APSCG Meeting, Chat with Kamesha, admin and emails</t>
  </si>
  <si>
    <t>design of election engagment project proposal, emails</t>
  </si>
  <si>
    <t>minorly stressing about meaningful confessions, policy reading  drafting work for polcom and deloitte planning, governance mentor meeting</t>
  </si>
  <si>
    <t xml:space="preserve">NDSA Training and brainstorming. </t>
  </si>
  <si>
    <t>Exec Meeting, Information on heat pumps, readings</t>
  </si>
  <si>
    <t>Poker club follow up, dropped in on Caroline, admin</t>
  </si>
  <si>
    <t>Chat with former execies, Mickey, Deloittee Committee</t>
  </si>
  <si>
    <t>emails and admin</t>
  </si>
  <si>
    <t xml:space="preserve">NDSA, </t>
  </si>
  <si>
    <t>NDSA training :)</t>
  </si>
  <si>
    <t>Admin &amp; Readings</t>
  </si>
  <si>
    <t>Exec Meeting Readings, Exec Meeting, Emails, Work on assesment policy</t>
  </si>
  <si>
    <t>Emails, Admin, Executive meeting</t>
  </si>
  <si>
    <t>Academic Committee chair prep and academic commitee (which was a flop so sad but shoutout Kameesha for rlly good input!)</t>
  </si>
  <si>
    <t>Call with Lone Star to finalise ball, more Emails and Admin</t>
  </si>
  <si>
    <t xml:space="preserve">Backlog of emails and academic proposals and paper tweaks </t>
  </si>
  <si>
    <t xml:space="preserve">Emails, catchup with NDSA President Nikita </t>
  </si>
  <si>
    <t>Readings and prep for Standing Sciences Div which was cancelled rip</t>
  </si>
  <si>
    <t>Emails, went through International Student Retention Framework and provided feedback.</t>
  </si>
  <si>
    <t>NDSA training and readings</t>
  </si>
  <si>
    <t xml:space="preserve">Emails, NDSA Training, admin </t>
  </si>
  <si>
    <t xml:space="preserve">Finalisation of ball plans ahead of next meeting (OBS), emails and other admin </t>
  </si>
  <si>
    <t xml:space="preserve">Exec pre-reading &amp; meeting, catching up on emails </t>
  </si>
  <si>
    <t>Executive meeting</t>
  </si>
  <si>
    <t xml:space="preserve">Emails, creating post about wellbeing support on campus </t>
  </si>
  <si>
    <t>Admin, social media</t>
  </si>
  <si>
    <t xml:space="preserve">Clinical Governence, Chaplincy meeting, Meeting with Burnett Foundation for HIV tests in OUSA &amp; Sexual health seminar </t>
  </si>
  <si>
    <t>Planning GE debate, political campaigns</t>
  </si>
  <si>
    <t xml:space="preserve">Meeting with Head Warden for DEI workshop and looking over reasouces he gave me, meeting with med student to creat poc group in med , OTCTB meeting </t>
  </si>
  <si>
    <t>Emails, social media</t>
  </si>
  <si>
    <t xml:space="preserve">NDSA Training, Meeting with Dean of Med 8 year plan </t>
  </si>
  <si>
    <t>Disability training, Harry's podcast, admin</t>
  </si>
  <si>
    <t xml:space="preserve">Meeing with TIB working on sexual harm response questions </t>
  </si>
  <si>
    <t>Emails, Referendum forum, pros and cons finishing, Council Audit and risk readings, critic video, Kamesha catch up, Donna catch up, Ri catch up, Council review meeting, more council readings</t>
  </si>
  <si>
    <t>Fuel supply WG, Emails, signature practice lol, chat to Paul Gourlie, Advisory Board catch up, Audit and risk meeting for 3 hours, protest chat</t>
  </si>
  <si>
    <t>Emails, starting my quarter report so I don't forget about it, sorting the referendum promotion, Senate that went for ages, catch up w Tim cooper, poster making, speech writing</t>
  </si>
  <si>
    <t>Emails, referendum dramas, Fees free protest, media for fees free + budget, editing video, random work w Kamesha for Deloittee comm, emailing advisory board and doing some background reading for council</t>
  </si>
  <si>
    <t>Meeting w/ Troy and Kamesha, Housing Alliance Hui, Fees Free Protest</t>
  </si>
  <si>
    <t>Emails, admin, V energy drink giveaway with university union, catch up w/ Debbie, Kamesha, and Troy, Deloitte review meeting, Mayor meeting in town, catch up w donna, reading referndum comments lol</t>
  </si>
  <si>
    <t>Appeals Panel</t>
  </si>
  <si>
    <t>emails, green sticker</t>
  </si>
  <si>
    <t>emails, reading of pros and cons, catch up w daniel, catch up with donna, performing arts fun committee prep and notes</t>
  </si>
  <si>
    <t>Paper reviews, admin etc</t>
  </si>
  <si>
    <t xml:space="preserve">advisory bord meeting, clubs and socs meeting? thinking long term strategy </t>
  </si>
  <si>
    <t>Graduate research council meeting, admin etc, paper review</t>
  </si>
  <si>
    <t xml:space="preserve">marketing catch up, meeting w flynn, deloitte prep and gvnce strategy </t>
  </si>
  <si>
    <t>Senate, filming protest &amp; referendum video w Daniel &amp; Flynn, fees-free protest prep, admin</t>
  </si>
  <si>
    <t>meeting w troy + zoe, prep for protest, fees free protest, policy stuff for deloitee</t>
  </si>
  <si>
    <t>Fees-free protest, ethics committee, admin</t>
  </si>
  <si>
    <t>policy work, deloitte commitee, definition of a woman bill video writing and filming</t>
  </si>
  <si>
    <t>Andy Foster Chat, Forum</t>
  </si>
  <si>
    <t>UUL Readings</t>
  </si>
  <si>
    <t>Donna Help</t>
  </si>
  <si>
    <t>Protest prep, emails, admin</t>
  </si>
  <si>
    <t>Housing Alliance, Fees Free Protest, NZ First Outreach and Engagement , Governance Chat</t>
  </si>
  <si>
    <t>unwell for protest :(((((</t>
  </si>
  <si>
    <t>Deloitte, Catch up w Debbie &amp; Co, Research/understanding the organisation etc, admin and emails, governance work ideas</t>
  </si>
  <si>
    <t>Events guide</t>
  </si>
  <si>
    <t>Interdiv undergrad committee readings + Assessment policy + CALT work</t>
  </si>
  <si>
    <t>Emails and admin, finalising venue and communicating with DJ on MCBall</t>
  </si>
  <si>
    <t>DLE meeting readings and meeting</t>
  </si>
  <si>
    <t>Emails and admin, MCBall meeting</t>
  </si>
  <si>
    <t xml:space="preserve">Senate, Daniel and Tim Cooper catch-up </t>
  </si>
  <si>
    <t>Catchup with 'Adlina on OISA matters</t>
  </si>
  <si>
    <t>Fees Free Protest</t>
  </si>
  <si>
    <t>Readings for Assessment Policy working group + CALT</t>
  </si>
  <si>
    <t>Catch up on emails and paper propal responses and consults by staff</t>
  </si>
  <si>
    <t xml:space="preserve">PCG meeting , admin emails </t>
  </si>
  <si>
    <t>Andy Foster meeting, admin, planning</t>
  </si>
  <si>
    <t xml:space="preserve">Meeting with student support, creating a support sheet for students coming through SARS </t>
  </si>
  <si>
    <t>Social media, campaign planning</t>
  </si>
  <si>
    <t>Protest planning, writing BDS policy</t>
  </si>
  <si>
    <t xml:space="preserve">Maori108 preformance, Multicultural ball meeting </t>
  </si>
  <si>
    <t>Fees protest, admin</t>
  </si>
  <si>
    <t xml:space="preserve">Catch up with propsed ODSA exec and making agenda/communications, updating Burdtte foundation on plans for HIV testing and creating support sheets for students who test positive </t>
  </si>
  <si>
    <t>Catch up w Troy (Stat Day)</t>
  </si>
  <si>
    <t>Structure Work, Catch up w Donna</t>
  </si>
  <si>
    <t xml:space="preserve">Emails, ousa election discussion, FESC, Signage and wayfinding presentation, chat to Kamesha over lunch, yapping in the exec office, long meeting with lawyers about governance changes, long chat to Troy  </t>
  </si>
  <si>
    <t>Finance Chat</t>
  </si>
  <si>
    <t>Catch up w Donna, Grant catch up, Claire Gallop catch up, council reading pt 1, emails, ISO fees free meeting</t>
  </si>
  <si>
    <t>Catch up w Troy and Kamesha, meeting sorting + prep, emails, Council Readings again lol</t>
  </si>
  <si>
    <t>Trish catch up, Emails, catch up w Kamesha &amp; Ella, Debbie catch up, Kayla farewell, Poker club meeting w Ella, Roles and responsibilites drafting for deloitte commmittee</t>
  </si>
  <si>
    <t>Referendum Comment Reading</t>
  </si>
  <si>
    <t>Quick chat to Troy, emails and exec prep, writing a presentation for uni council</t>
  </si>
  <si>
    <t>morning reading, FESC, emails, catch up with Donna, Deloitte meeting</t>
  </si>
  <si>
    <t>role descriptiom draft</t>
  </si>
  <si>
    <t>Dan Delany Meeting, emails &amp; admin</t>
  </si>
  <si>
    <t>Humanities Academic Committee, role drafting</t>
  </si>
  <si>
    <t>Chat with Troy</t>
  </si>
  <si>
    <t>governance discussions, video editing for instagram</t>
  </si>
  <si>
    <t xml:space="preserve">Catch up w Daniel </t>
  </si>
  <si>
    <t>FESC, Call w Jeff, Chat w Daniel, Structure work, Labour Event</t>
  </si>
  <si>
    <t>Chat w Donna, Events, Breif Catch up w Execies, Meeting w NZ First</t>
  </si>
  <si>
    <t>Setting up poker club meeting, admin for that meeting</t>
  </si>
  <si>
    <t>Chat w Fergus, Green Party Event, Catch up w Dan &amp; co, VSM work</t>
  </si>
  <si>
    <t xml:space="preserve">Begining Q Report, VSM Work, </t>
  </si>
  <si>
    <t>Admin, meeting with Poker Club</t>
  </si>
  <si>
    <t>Structure Work, Board Readings</t>
  </si>
  <si>
    <t>Readings, Policy Work, Admin, MP emailing, OUSA Holdings history</t>
  </si>
  <si>
    <t>Reading documents for exec meeting, admin and emails for lib collab and video project</t>
  </si>
  <si>
    <t>Emails and admin and doing the readings for the meeting I cannot make</t>
  </si>
  <si>
    <t>Paper proposals and admin</t>
  </si>
  <si>
    <t xml:space="preserve">Catch up with Tim and Daniel and more consultation </t>
  </si>
  <si>
    <t xml:space="preserve">Emails </t>
  </si>
  <si>
    <t>Proposals and DLE readings</t>
  </si>
  <si>
    <t>Attending BDSA get-together event, was invited in the OUSA capacity</t>
  </si>
  <si>
    <t>Caught up on readings from any missed meetings from this week this includes all committee meetings</t>
  </si>
  <si>
    <t>ODSA exec meeting and writing clubs application</t>
  </si>
  <si>
    <t>Labour education event, Social media referendum post (not done yet), admin</t>
  </si>
  <si>
    <t xml:space="preserve">EXAMS </t>
  </si>
  <si>
    <t>Jamie Arbuckle, Jason Herrick meeting</t>
  </si>
  <si>
    <t>Leaving - back on 12th July, will work remotely</t>
  </si>
  <si>
    <t xml:space="preserve">Planning sem 2 Student Support Quiz Night </t>
  </si>
  <si>
    <t>Setting up exec meeting, exec meeting, quick catch up w Debbie, spamming emails, working on document for deloitte, chat to critic about elections, catch up w Sami and Jarna, Deloitte committee check in, more readings for council, finishing off council presentation</t>
  </si>
  <si>
    <t>Catch up w/Fergus, Executive Meeting, Departmental Review reading</t>
  </si>
  <si>
    <t xml:space="preserve">Normal council all day meeting, catch up w Quintin (ex prez), long chat to Troy, council student panel dinner </t>
  </si>
  <si>
    <t>Catch up w/ Quintin Jane</t>
  </si>
  <si>
    <t>Council strategy day all day</t>
  </si>
  <si>
    <t xml:space="preserve">Catch up w Donna, catching up on emails (exam), catch up w Debbie </t>
  </si>
  <si>
    <t>Mentors Meeting, Senior Warden catch up, Appeals Panel</t>
  </si>
  <si>
    <t>Emails, call w Paul, Rachel brooking catch up, catch up w Gina, chat to donna, admin, UOPISA SGM chairing</t>
  </si>
  <si>
    <t>Quarterly Report</t>
  </si>
  <si>
    <t xml:space="preserve">Quarterly report writing </t>
  </si>
  <si>
    <t xml:space="preserve">emails, admin </t>
  </si>
  <si>
    <t>Chat with Zoey, emails and admin</t>
  </si>
  <si>
    <t>Chat with Ella regarding Human Ethics Commitee, emails and admin</t>
  </si>
  <si>
    <t>Emails and admin</t>
  </si>
  <si>
    <t>zoomed into net carbon</t>
  </si>
  <si>
    <t>Academic commitee</t>
  </si>
  <si>
    <t>catch up on reading + prep for week ahed, quaterly report</t>
  </si>
  <si>
    <t>finishing quaterly report and constitutional markups for next week</t>
  </si>
  <si>
    <t>Exec Meeting, Deloitte, Chat w Donna &amp; Co, Timetabling Committee</t>
  </si>
  <si>
    <t>Executive meeting, emails, sorting final things for Poker Club</t>
  </si>
  <si>
    <t>Catch up with QJ, Tenancy Email, Readings, Long chat with Daniel</t>
  </si>
  <si>
    <t>Meeting with Caroline, meeting with Fergus/Annie/Ciara around Human Ethics Committee, following up on details for future action</t>
  </si>
  <si>
    <t>Policy/Constitution Work with Donna, Budget with Matt, VCSSAG Readings</t>
  </si>
  <si>
    <t>Emailing with Jacob from Library staff</t>
  </si>
  <si>
    <t>VCSSAG, Final Policy Work, More Budget stuff w Matt</t>
  </si>
  <si>
    <t>Quarterly Report Finish</t>
  </si>
  <si>
    <t xml:space="preserve">Meeting with Caroline, finalised meeting with Jacob from library staff, emails. </t>
  </si>
  <si>
    <t>Q2 and emails</t>
  </si>
  <si>
    <t>Emails and Admin + Comms w Daniel about law exam stuff and emailing Dean</t>
  </si>
  <si>
    <t>Exam day</t>
  </si>
  <si>
    <t>Catching up on emails because I have been in exam hell</t>
  </si>
  <si>
    <t>Break day</t>
  </si>
  <si>
    <t>Worked on Qrt Report</t>
  </si>
  <si>
    <t>Emails and admin finalising MCBall plans with presidents</t>
  </si>
  <si>
    <t>Quarterly Report Finish + AI Policy Work I did not get to do bc of Exams</t>
  </si>
  <si>
    <t xml:space="preserve">Equity committee meeting, catching up on last weeks missed emails </t>
  </si>
  <si>
    <t>Surgery (2 weeks off)</t>
  </si>
  <si>
    <t xml:space="preserve">HIV and SAR Support sheets and reaching out to reasorces around Dunedin </t>
  </si>
  <si>
    <t xml:space="preserve">EXAM + TRAVELING </t>
  </si>
  <si>
    <t xml:space="preserve">TRAVELING </t>
  </si>
  <si>
    <t xml:space="preserve">Working on report </t>
  </si>
  <si>
    <t>Emails, Debbie catch up, finishing Q2 report, video w marketing, board meeting admin, long ATSA teams meeting, catch up w Troy and Kamesha, call w Jeff, emails and looking into Sophia Charter workstreams</t>
  </si>
  <si>
    <t>Emails, meeting w Hockey club President, Agenda sorting and readings, popping into student support pop up, meeting with AUTSA President, planning, COO meeting, Looking at constitutional changes w Donna, catch up w Kamesha, media call, call w Gina</t>
  </si>
  <si>
    <t>Deloitte committee check in, Emails and meeting admin, more work on constitution drafting, Check in w Gina and Jeff, NDSA meeting, chat to Donna, chat to Planet re election ads, getting ahead on some critic columns, more emails</t>
  </si>
  <si>
    <t>Board meeting, constitutional work w Kamesha, ISO fees free meeting, chat to marketing, emails</t>
  </si>
  <si>
    <t xml:space="preserve">Debbie catch up, emails, call w Jeff </t>
  </si>
  <si>
    <t>catch up w troy and daniel, emails and catch uop from week away (minutes reading, planning)</t>
  </si>
  <si>
    <t>Exec quarter report, emails and admin</t>
  </si>
  <si>
    <t>roadmap creation +planning w daniel, catch up with donna</t>
  </si>
  <si>
    <t>Deloitte committee check in</t>
  </si>
  <si>
    <t>board meeting, constitution work w daniel, ISO fees free meeting, chat w marketing, quaterly report reading</t>
  </si>
  <si>
    <t>Board meeting, zoom chat with Snita from Wellington</t>
  </si>
  <si>
    <t xml:space="preserve">quater report finsish reading, emails, catch up with Donna, re-writing exec roles policy </t>
  </si>
  <si>
    <t>Q Report Finish and 2022 Minutes readings, quick catch up w Kamesha &amp; Daniel</t>
  </si>
  <si>
    <t>Agenda Reading, Deloittee Reading</t>
  </si>
  <si>
    <t>Following up Ethics comittee, meeting with students, meeting with caroline, emails</t>
  </si>
  <si>
    <t>Deloitte, Chat w CFO, VCSSAG Minutes, Timetabling Minutes</t>
  </si>
  <si>
    <t>Document reading, emails, Q reports reading</t>
  </si>
  <si>
    <t>Board Meeting, Fees free work and Research, Chat w R1</t>
  </si>
  <si>
    <t>Meeting w/ JM, DM, PS, MA, JM #2 about teritary issues, conservation bill, and other legislative movements</t>
  </si>
  <si>
    <t>Writing up Q2 report and emails</t>
  </si>
  <si>
    <t>Huge catch up on admin and emails and staff comms from last week due to exams</t>
  </si>
  <si>
    <t>Reading up on missed committee agendas and minutes etc (which takes forever bc there are like millions of them)</t>
  </si>
  <si>
    <t xml:space="preserve">Paper consultations backlog and board meeting </t>
  </si>
  <si>
    <t>More committee minutes and content catch up</t>
  </si>
  <si>
    <t>Equity Business Case Meeting</t>
  </si>
  <si>
    <t xml:space="preserve">Board meeting </t>
  </si>
  <si>
    <t>E-meeting with Jo</t>
  </si>
  <si>
    <t>Quarterly Reports Reading, call w Donna, call w Kamesha, checking emails</t>
  </si>
  <si>
    <t>Checking emails, calls w Donna, Kamesha, Hanna, and Gina, some quick writing for exec</t>
  </si>
  <si>
    <t>Warden recruitment applications review, filling out the review matrix</t>
  </si>
  <si>
    <t>Senate, emails, call w Debbie</t>
  </si>
  <si>
    <t xml:space="preserve">Shortlisting TRC meeting </t>
  </si>
  <si>
    <t>Email admin</t>
  </si>
  <si>
    <t>Claire Gallop catch up, council committee readings, appeals readings, catch up w TTAP President</t>
  </si>
  <si>
    <t>Quarterly report reading</t>
  </si>
  <si>
    <t>emails, submission drafting for conservation amendment bill, comms w exec + daniel via PHONNNEEE. Answering some student governance questions, check in w donna, meeting w debbie re draft for lawyers/exec roles/hybrid structyure documents</t>
  </si>
  <si>
    <t>meeting w marketing 4 briefing, emailing re postal services.... Call w daniel re code of conduct and whats next</t>
  </si>
  <si>
    <t>emails, reading of constitutional draft map and comms re deloitte process</t>
  </si>
  <si>
    <t>Senate, emails and admin</t>
  </si>
  <si>
    <t>Human Ethics Committee, emails and admin</t>
  </si>
  <si>
    <t>getting in touch w marketing and pre-organising for fees free strike. emails. check through past minutes to ensure were on track for all things coming. planning referndum next steps for discussion</t>
  </si>
  <si>
    <t xml:space="preserve">Quarterly Reports Reading, </t>
  </si>
  <si>
    <t xml:space="preserve">FESC Stuff,  Chat w Matt &amp; Mukesh, Chat w DJ, Marketing Breif </t>
  </si>
  <si>
    <t>Meeting with Caroline</t>
  </si>
  <si>
    <t>MP emailing &amp; correspondence, Hyde Street Budget walk through, Recoveries and Holdings numbers</t>
  </si>
  <si>
    <t>Begining FESC Report, Catching up on information and summarising my deloitte thoughts</t>
  </si>
  <si>
    <t xml:space="preserve">Squash Courts &amp; Mojo's research/readings, Policy Reading &amp; Consitution - Re Inconsistencies, </t>
  </si>
  <si>
    <t xml:space="preserve">AI Literacy working group meeting notes catch up agenda etc readings for this </t>
  </si>
  <si>
    <t xml:space="preserve">Prep for DLE readings and all that just for me to not make the meeting bc my flight was delayed but at least I got work done in the airport </t>
  </si>
  <si>
    <t>Research and prep and readings for Senate + Senate</t>
  </si>
  <si>
    <t>More catch up on paper proposal consults</t>
  </si>
  <si>
    <t>Parmjeet Parmar correspondence, debate planning</t>
  </si>
  <si>
    <t xml:space="preserve">PCG Meeting </t>
  </si>
  <si>
    <t>Lewis VUWSA campaigns chat</t>
  </si>
  <si>
    <t>Report writing</t>
  </si>
  <si>
    <t>Admin (responding to student emails, social media templates)</t>
  </si>
  <si>
    <t>Appeals board, Council CDC meeting, Call w Debbie and lawyer, call w Debbie</t>
  </si>
  <si>
    <t>Admin and emails</t>
  </si>
  <si>
    <t>Emails and readings from airport lounges, TV interview re glass bottles at Botans lookout, catch up with critic and Donna back in office, email catch up again</t>
  </si>
  <si>
    <t>Emails, catch up w Donna, catch up w Ingrid about SGM and fees free, watching and doing work around uni LST restructure news, Sophia charter partners meeting, follow up discussions, admin, spamming emails and organsising things</t>
  </si>
  <si>
    <t>Emails, admin, catch up w Radio One and discussing potential new tenancy rights show, working on governance change document to go to students</t>
  </si>
  <si>
    <t>Emails, more work on SGM stuff, other admin catch up</t>
  </si>
  <si>
    <t>Away on break</t>
  </si>
  <si>
    <t>Debbie Meeting, R1 Chat, Helping Rec</t>
  </si>
  <si>
    <t xml:space="preserve">Final FESC stuff and sorting out final things needed before my holiday </t>
  </si>
  <si>
    <t>Caroline meeting, affiliated clubs council planning, guides research</t>
  </si>
  <si>
    <t>Guides work</t>
  </si>
  <si>
    <t xml:space="preserve">Spent the day catching up on all the Science Div committee stuff bc these have been delegated to Leo and I havent opened them in a while </t>
  </si>
  <si>
    <t>Worked on some Assessment Policy stuff in light of the changes</t>
  </si>
  <si>
    <t xml:space="preserve">Hashtag paper proposals and emails </t>
  </si>
  <si>
    <t>More paper proposals because break seems to be when all of these come through</t>
  </si>
  <si>
    <t xml:space="preserve">Emails and end of week admin </t>
  </si>
  <si>
    <t>VSM research, chat with Ethan VUWSA</t>
  </si>
  <si>
    <t>Gender Bill statement</t>
  </si>
  <si>
    <t>Gender Bill statement, social media templates</t>
  </si>
  <si>
    <t>Emails, election debate socials</t>
  </si>
  <si>
    <t>Emails, catch up w Donna, Catch up w R1, catch up w Caroline re uni sport, call w Jeff, catch up w Debbie, exec meeting admin + reading, writing critic columns x 3, chairing UOPISA SGM via zoom</t>
  </si>
  <si>
    <t>Emails, Grant catch up, reading my notes from the last 6 months lol, digging into OUSA history books</t>
  </si>
  <si>
    <t>Literal 4 hour coffee catch up with former prez Paul Gourlie, catch up w Donna, catch up w Debbie, emails and organising meetings, quick readings, opportunity party podcast, comms w Kamesha</t>
  </si>
  <si>
    <t>Emails, chatting to donna &amp; matt about Exec pay, liability, council, and other problems of the world (OUSA related problems that is), Council readings x 400 pages and notes</t>
  </si>
  <si>
    <t>Service for Paul Mugambe</t>
  </si>
  <si>
    <t>last council readings</t>
  </si>
  <si>
    <t>statement editing, emails and organising and reorienting after a week and a bit out of service</t>
  </si>
  <si>
    <t xml:space="preserve">emails/admin, editing/writing governence piece, comms w donna </t>
  </si>
  <si>
    <t xml:space="preserve">fees free meeting and comms </t>
  </si>
  <si>
    <t>reading for deloitte and prep for exec meeting + quaterly rept readig, fees free design comms</t>
  </si>
  <si>
    <t>Grants Panel Readings, Emailing and Admin</t>
  </si>
  <si>
    <t>Emailing and Admin</t>
  </si>
  <si>
    <t xml:space="preserve">Quaterly Report Reading </t>
  </si>
  <si>
    <t>Readings for Deloitte, and Timetabling Committee, Catch up w Flynn all things OUSA, Call w Donna</t>
  </si>
  <si>
    <t>Emails + General Admin + Prepping for Sem 2</t>
  </si>
  <si>
    <t>More paper proposals and consulting</t>
  </si>
  <si>
    <t>""</t>
  </si>
  <si>
    <t xml:space="preserve">Taking a read of everyone's Q2 reports to see what cool stuff everyone's been up to </t>
  </si>
  <si>
    <t xml:space="preserve">UAC readings and catch up of meeting notes and minutes and meeting pack bc I missed it due to appointment </t>
  </si>
  <si>
    <t>Readings for exec meeting</t>
  </si>
  <si>
    <t>Meeting with Claudia Faletolu</t>
  </si>
  <si>
    <t>Canva</t>
  </si>
  <si>
    <t xml:space="preserve">Contacting students for Anti-racist policy insight for Claudia </t>
  </si>
  <si>
    <t>VSM research, election debate emails</t>
  </si>
  <si>
    <t>Admin (message from Mickey, Mandy, exec stuff)</t>
  </si>
  <si>
    <t>Election debate planning</t>
  </si>
  <si>
    <t>Exec meeting and set up, catch up w Debbie, catching up on stuff over the break w Jarna and Troy, chat to Liz boit proposed exec changes, emails, call w Kamesha, call w Jeff, Deloitte comm, admin</t>
  </si>
  <si>
    <t xml:space="preserve">Exec meeting </t>
  </si>
  <si>
    <t>Council add day, clubs day for lunch break, chat about chippy to critic and exec, catch up w Dwaine, catch up w Debbie, call w holdings directors, call w Kamesha</t>
  </si>
  <si>
    <t>Catch up w Debbie, call w Gina, FESC, media, market day walk around and fees free videoing, call w Kamesha</t>
  </si>
  <si>
    <t>Coffee with life member, emails, chat to Flynn and Troy, catching up on marketing for fees free and SGM, chat to liam, comms w Kamesha, admin</t>
  </si>
  <si>
    <t>Catch up w Debbie, Emails, Leaders debate meeting, coffee w Liam, 3 hour call with Kamesha to go thru constitutional amendments</t>
  </si>
  <si>
    <t>Emails and catching up, greens campaign event, readings x 2</t>
  </si>
  <si>
    <t>Green sticker, residential committee organising, emails</t>
  </si>
  <si>
    <t>exec meeting, statment editing, call w daniel/donna/troy, deloitte committee, fees free meeting and comms, emails + contatcing polytech?</t>
  </si>
  <si>
    <t>Exec meeting, emails and admin. GRS meeting.</t>
  </si>
  <si>
    <t xml:space="preserve">slide making, fees submission first drafting, writing critic piece </t>
  </si>
  <si>
    <t>GRS Catch up, Clubs Day Stand set up, manning, and packing up.</t>
  </si>
  <si>
    <t>fesc, meeting with weave together, comms w daniel, finishing up critic piece</t>
  </si>
  <si>
    <t>clubs policy review and comms, back to submission writing + slide making, comms w daniel + marketing. re-editing statment</t>
  </si>
  <si>
    <t>minutes proofing/admin, zoom w daniel re constitution, editing draft and discssing further steps</t>
  </si>
  <si>
    <t>meeting readings, prep</t>
  </si>
  <si>
    <t>Call w Kamesha, Daniel, Donna, Meeting w Debbie, Catch up w R1, Good chat w Daniel, Meet w Liz about exec, Exec catch up w Donna, Timetabling Committee, EXEC Meeting</t>
  </si>
  <si>
    <t>Clubs Day, Holdings email, FESC final prep</t>
  </si>
  <si>
    <t xml:space="preserve">FESC, Meeting w Brian Trott, FESC Report, Filming w President </t>
  </si>
  <si>
    <t xml:space="preserve">Pints and Pols, Chat w Leamy &amp; Flynn, Chat w Liam </t>
  </si>
  <si>
    <t>, Catch up w Mickey Treadwell, Breif chat w Liam, Leamy, Josh, Flynn</t>
  </si>
  <si>
    <t>Green Party &amp; readings</t>
  </si>
  <si>
    <t>Medical leave until Aug 26</t>
  </si>
  <si>
    <t xml:space="preserve">Exec meeting, sending off some more paper proposal consults </t>
  </si>
  <si>
    <t>AI Policy work</t>
  </si>
  <si>
    <t xml:space="preserve">DLE meeting and meeting prep </t>
  </si>
  <si>
    <t xml:space="preserve">Paper proposals and staff consults </t>
  </si>
  <si>
    <t xml:space="preserve">More admin and emails to staff </t>
  </si>
  <si>
    <t>Meeting readings and admin for the week upcoming</t>
  </si>
  <si>
    <t>Clubs day, Chris Hipkins interview</t>
  </si>
  <si>
    <t>VSM talk</t>
  </si>
  <si>
    <t>Catch up with Jo</t>
  </si>
  <si>
    <t>Leaders debate meeting, poster draft, questions</t>
  </si>
  <si>
    <t>Green party launch</t>
  </si>
  <si>
    <t>Emails, Exec board meeting, more emails, VC summit, Uniq catch up w Sarah, chat to Flynn and Troy, Education action group (fees free etc)</t>
  </si>
  <si>
    <t xml:space="preserve">Exec meeting, VC Summit, Tenancy case support </t>
  </si>
  <si>
    <t>Fuel WG, Appeals review working group, chat to Debbie, chat to Ingrid, helping unload monitors, call w Gina, more mktg yarns, emails, call w Amit, writing quick speech for tonight, catch up w Debbie, Make it 16 event</t>
  </si>
  <si>
    <t>Tenancy phone consultation</t>
  </si>
  <si>
    <t>DCC meeting w Flynn and Troy (didn't get let in so we got coffee), Emails, writing proposal for exec role, editing student strike email, COO catch up</t>
  </si>
  <si>
    <t>Emails, catch up w everyone in office, catch up w Debbie re holdings, Student services expo in link, admin before leaving for Wellington</t>
  </si>
  <si>
    <t>Locals meeting, tenancy visit, phone consultation</t>
  </si>
  <si>
    <t>Flying to Wellington at 6:30am, Student job search meeting all morning, meeting up w wellington postgrad association, meeting wellington student services ppl, emails and admin</t>
  </si>
  <si>
    <t>ATSA all day</t>
  </si>
  <si>
    <t>Tenancy resource DOC, Lisa Burrough Comms</t>
  </si>
  <si>
    <t>ATSA all day, flying home, emails and admin</t>
  </si>
  <si>
    <t>green sticker</t>
  </si>
  <si>
    <t>Exec meeting, Grant meeting, emails &amp; admin</t>
  </si>
  <si>
    <t>Francis Hodkins Fellowship Committee prep and scoring</t>
  </si>
  <si>
    <t>speech draft, admin and HUMS prep</t>
  </si>
  <si>
    <t>Emails, readings re constitution and admin</t>
  </si>
  <si>
    <t>Rewriting quarterly report, emails &amp; admin.</t>
  </si>
  <si>
    <t>catch up w donna, catch up with debbie, catch up with liz, bds meeting, planning w flynn, more speech draft and website admin, fliming video</t>
  </si>
  <si>
    <t>finish slides, readings for monday</t>
  </si>
  <si>
    <t>Exec Meeting, VC Summit, Chat to Flynn and Daniel, EAG, Budget/Finances w Matt</t>
  </si>
  <si>
    <t xml:space="preserve">Make it 16, </t>
  </si>
  <si>
    <t>DCC Meeting (Coffee), Exec Proposal, Life Member consulting, Catch up w Events, Chat w Hanna about Critic Te Arohi, Budget</t>
  </si>
  <si>
    <t>Helping Donna with all things admin, Catch up w Hansini, Call w Bong (Save me), Budget</t>
  </si>
  <si>
    <t>Call w Fran, BDS, Budget, Jono Rowe presentation, General Catchups with staff &amp; exec</t>
  </si>
  <si>
    <t>Breaky w Gov</t>
  </si>
  <si>
    <t xml:space="preserve">Monday Readings </t>
  </si>
  <si>
    <t>exec meeting reading and change documents</t>
  </si>
  <si>
    <t>Exec meeting, VC summit, emails</t>
  </si>
  <si>
    <t xml:space="preserve">Multicultural Ball event organisation, plan finalisation, VC summit </t>
  </si>
  <si>
    <t>Cranked out 3 paper proposals and amendments woop woop looked over uni101 stuff for meeting w rob so i can give consult</t>
  </si>
  <si>
    <t>Read through and made feedback and notes on constitution and proposed role restructure and consult w Rob about those uni starter modules</t>
  </si>
  <si>
    <t>More role restructure work</t>
  </si>
  <si>
    <t>Emails and other admin</t>
  </si>
  <si>
    <t>Multicultural Ball, setup and prep, and packdown, emails and admin</t>
  </si>
  <si>
    <t>Readings for the week and more constitutional stuff</t>
  </si>
  <si>
    <t>OTCTB metting</t>
  </si>
  <si>
    <t>Exec meeting, VC summit, EAG meeting</t>
  </si>
  <si>
    <t>Make It 16 launch</t>
  </si>
  <si>
    <t>Meeting with BONG</t>
  </si>
  <si>
    <t>Writing BDS policy, social mdia for protest</t>
  </si>
  <si>
    <t xml:space="preserve">Doing work for the DIS REP doccument </t>
  </si>
  <si>
    <t>Post for PAN statement, protest poster, leaders debate questions</t>
  </si>
  <si>
    <t>Catch up w Debbie and Donna, Exec meeting, admin, Rachel catch up, yarns to exec, catch up w Kamesha, emails, media stuff, EAG meeting</t>
  </si>
  <si>
    <t>Phone consultation, mould company / testing research</t>
  </si>
  <si>
    <t>Emails, admin, yarn to critic, working on proposal, Wellness on campus long meeting, meeting w Grant, chalking for protest</t>
  </si>
  <si>
    <t>Green sticker</t>
  </si>
  <si>
    <t>Fees free protest + set up and wrap up, call w advisory board, emails, working on consultation doc, ISO protest meeting</t>
  </si>
  <si>
    <t>Emails, Chat to Debbie x 2, catch up w Jack re SGM charing, paddle making, campus msterplan workshop, call w lawyer, more work on proposals</t>
  </si>
  <si>
    <t>emails, catch up w donna and kamesha, Long call w Keegan (2024 Prez), gina and debbie catch up, random admn and phone calls</t>
  </si>
  <si>
    <t>exec meeting, catch up with flynn, comms with EAG re protest, drafting leaders debate w flynn, catch up and planning with daniel, EAG meeting</t>
  </si>
  <si>
    <t>exec meeting, admin and comms</t>
  </si>
  <si>
    <t>catch up w daniel, donna. painting for EAG, finishing speech and doing final FH Fellowship scoring</t>
  </si>
  <si>
    <t>prep, Fees free protest + debrief, emails</t>
  </si>
  <si>
    <t>Protest, ethics committee proposal reviewals, admin and comms</t>
  </si>
  <si>
    <t xml:space="preserve">critic column, proofreading their exec piece, catch up with flynn, brainstorming more leaders debate questions </t>
  </si>
  <si>
    <t>Ethics committee, paddle making</t>
  </si>
  <si>
    <t>editing/reading statment, governnace chat w daniel and donna, call with oscar re EAG</t>
  </si>
  <si>
    <t xml:space="preserve">Exec, Brooking, Donna, </t>
  </si>
  <si>
    <t xml:space="preserve">Chat w Flynn &amp; Donna, Socialism Training </t>
  </si>
  <si>
    <t>Protest &amp; Prep, Chat w Matt</t>
  </si>
  <si>
    <t>Catch up w Mukesh, Catch up w Debbie, More UBS chats, Protest chats</t>
  </si>
  <si>
    <t>Lunch w Aaron, Hybrid Call, Long chat w Donna, Talking hybrid w meesh</t>
  </si>
  <si>
    <t>Exec meeting, admin, emails and prep for the week</t>
  </si>
  <si>
    <t>DLE PSC committee meeting</t>
  </si>
  <si>
    <t>Senate preparation and senate meeting</t>
  </si>
  <si>
    <t>CALT readings and notes meeting prep and CALT committee</t>
  </si>
  <si>
    <t xml:space="preserve">Meeting with Student Voice representative talks of role restructure </t>
  </si>
  <si>
    <t xml:space="preserve">Exec meeting, catching up on missed emails </t>
  </si>
  <si>
    <t>Exec meeting, EAG meeting</t>
  </si>
  <si>
    <t>Making protest stuff and admin</t>
  </si>
  <si>
    <t>Banner making, protest workshop</t>
  </si>
  <si>
    <t>Fees free protest</t>
  </si>
  <si>
    <t xml:space="preserve">pannel making </t>
  </si>
  <si>
    <t>Meeting Uni Q</t>
  </si>
  <si>
    <t>Debate planning</t>
  </si>
  <si>
    <t>Emails, Exec meeting, plaaning/scheduling, advisory board check in call, yarn to critic, more emails</t>
  </si>
  <si>
    <t>Senior Warden Phone Call, Emails</t>
  </si>
  <si>
    <t>videoing in the snow for ATSA, Emails, call w Gina Kamesha and Troy, check in at student support, separate call w Gina, catch up w Debbie, media interviews x 2, first half of blues and golds panel readings (there are 400 pages), lots more emails, chat to Kamaesha</t>
  </si>
  <si>
    <t>Mould results analysis - case work</t>
  </si>
  <si>
    <t>Emails, Grant catch up, exec frunch, protest guidelines uni meeting, Jo Orange catch up, admin and other random stuff for ATSA etc</t>
  </si>
  <si>
    <t>Community Law meeting, mould research</t>
  </si>
  <si>
    <t>Emails, agenda organising, Proctor meeting, PI cultural awareness session, DCC transport strategy meeting, emails, explaining the canned governance changes for critic, finishing B&amp;G's readings</t>
  </si>
  <si>
    <t>Monthly Senior Warden Meeting re: Residential Committee, Cultural Awareness Workshop</t>
  </si>
  <si>
    <t>Monday readings, Blues and golds awards panel meeting, campus activiation meeting, chairing uopisa sgm, emails and yarns</t>
  </si>
  <si>
    <t>Recruitment interviews re: Te Rangihīroa</t>
  </si>
  <si>
    <t>Meeting prep / reading, case work</t>
  </si>
  <si>
    <t>exec meeting, emails, EAG meeting, start of drafting new proposal</t>
  </si>
  <si>
    <t xml:space="preserve">catch up w troy, meet with hansisni re exec role changes, meet with donna re moving forward on governance changes, meet with troy re finance role changes, in general discussing changes with everyone and writing exec role changes in response. Work on EAG imperatives - where are we going now with a fees free action and who can be included, emails. </t>
  </si>
  <si>
    <t>Dealing with student enquiry, writting exec collum piece, emails and admin</t>
  </si>
  <si>
    <t>outreach to some students w ousa questions, eag work, interview w critic on exec role changes, catch up w debbie re councillor issue</t>
  </si>
  <si>
    <t>Frunch w/ Daniel, emails and admin, radio interview with Harry Almany</t>
  </si>
  <si>
    <t>final scores and comms with robert burns fellowship commitee, emails and admin</t>
  </si>
  <si>
    <t>PI cultural awareness session, emails and admin</t>
  </si>
  <si>
    <t>prep/reading for meeting and week ahed</t>
  </si>
  <si>
    <t>Executive Meeting, Education Action Group, Budget w Matt</t>
  </si>
  <si>
    <t>Coffee w Meesh, Videoing with Leamy, Gina Call, convo with debbie about boards, Sorting out EAG &amp; SYL stuff, Remuneration work, Chat w Cush, Budget again</t>
  </si>
  <si>
    <t>Chat w Hanna, Guidlines, Meeting w Debbie, Meet w Mesh &amp; Donna about role changes, Elecotrate Debate Planning</t>
  </si>
  <si>
    <t>Reading for blues and golds, frunch (without daniel :( )</t>
  </si>
  <si>
    <t>Call w Jaimie, Call w Jeff, Advisory Board Letters, Chat w Mukesh and Matt, UOPISA workshop, explaining to Liz x 3, Call w Fran</t>
  </si>
  <si>
    <t>Meeting w YL PREZ, Call w Quintin, Meeting w Debbie, Meeting w Matt, Call w Gina</t>
  </si>
  <si>
    <t>Blues and Golds! Yay!</t>
  </si>
  <si>
    <t>Document reading</t>
  </si>
  <si>
    <t>Exec meeting, admin for the week, leftover emails from last week</t>
  </si>
  <si>
    <t>Meeting with Adlina on OISA matters, OISA meeting, planning, emails and other</t>
  </si>
  <si>
    <t>Prep and planning for AI literacy working group, Ai literacy working group launch meeing, QAC pep and notes on agenda</t>
  </si>
  <si>
    <t>Paper proposals and consultation for HUMS</t>
  </si>
  <si>
    <t>Emails, admins, writing references for clubs to apply for out-of-university grants</t>
  </si>
  <si>
    <t>Student Voice meeting prep and student voice meeting, meeting with Proctor some more HUMS consultation</t>
  </si>
  <si>
    <t>Drafting survey for Lecture Recording Policy review</t>
  </si>
  <si>
    <t xml:space="preserve">Meeting with Santashree Mitra DCC </t>
  </si>
  <si>
    <t>Exec meeting agenda reads and prep</t>
  </si>
  <si>
    <t>Out of office Aug 10 - Sept 6</t>
  </si>
  <si>
    <t xml:space="preserve">Exec meetin &amp; admin, EAG Meeting </t>
  </si>
  <si>
    <t xml:space="preserve">Writting statement for OUSA insta, comms around </t>
  </si>
  <si>
    <t xml:space="preserve">Meeting with proctor </t>
  </si>
  <si>
    <t>Debate questions, planning</t>
  </si>
  <si>
    <t xml:space="preserve">Emails and admin, exec meeting, catch up w Leda from student support re academic rep position and student voice reps, sorting chch campus visit w Fergus, figuring out July receipts, emails, call w Paul, chat to Dwaine re advocacy case, admin, greens event </t>
  </si>
  <si>
    <t>Exec meeting, emails, case work, building consents research</t>
  </si>
  <si>
    <t>CSSF funding discussion, catch up w Gordon Roy &amp; Debbie, leaders debate + set up &amp; pack up, emails, debrief</t>
  </si>
  <si>
    <t>DCC walk-in</t>
  </si>
  <si>
    <t>Sick day (lots of emails, messaging and calls from home)</t>
  </si>
  <si>
    <t>Emails, catch up w Kamesha &amp; Troy, call w Jeff, readings quickly, Deloitte committee, Filming w Grant for initiations and enrol to vote, call w Gina, Call w Amit, PSA debate</t>
  </si>
  <si>
    <t>catch up w Donna, CEO/adv board catch up, FESC, Student voice hui, catch up w Caleb re exec elections, yarns to critic, yarn to matt, yarn to Debbie, emails and monday readings</t>
  </si>
  <si>
    <t>Readings, green sticker</t>
  </si>
  <si>
    <t xml:space="preserve">Exec Meeting, meeting w student support, debrief with donna, EAG meeting, emails and admin, catch up w flynn and troy </t>
  </si>
  <si>
    <t>Exec meeting, emails, sorting Chch trip with Daniel, GRS meeting</t>
  </si>
  <si>
    <t>set up for leaders debate, leaders debate and pack up, meeting with debbie re bong, constiutional changes admin</t>
  </si>
  <si>
    <t>Admin and emails, public leaders debate setup, running, and packing up</t>
  </si>
  <si>
    <t>admin, readings, catch up with donna re consitution</t>
  </si>
  <si>
    <t>Emails, chat with Donna</t>
  </si>
  <si>
    <t>pre-deloitte prep, deloitte committee, consitutuional admin, catch up with donna, VCSSAG Prep</t>
  </si>
  <si>
    <t>Academic committee, chats with Hansini &amp; Kamesha</t>
  </si>
  <si>
    <t>VCSSAG, FESC, constitution admin w donna</t>
  </si>
  <si>
    <t>readings and prep for monday, survery, crawling through constitution to check for anything needed more relevent to change, proposals/memos</t>
  </si>
  <si>
    <t>prep for monday</t>
  </si>
  <si>
    <t xml:space="preserve">Exec Meeting, Budget, Advisory Board, EAG, Debate finalisation w Maddy,Sam, Flynn. </t>
  </si>
  <si>
    <t>Exec meeting, emails</t>
  </si>
  <si>
    <t>Funding Meeting, Leaders Debate</t>
  </si>
  <si>
    <t xml:space="preserve">Chat w Marketing about Candidates Debate, Planning candidates debate, helping DJ with consitution </t>
  </si>
  <si>
    <t xml:space="preserve"> Deloitte, Grants Panel Reading P1, Catch up w Meesh &amp; Daniel, </t>
  </si>
  <si>
    <t>FESC, Coffee w Mickey, VCSSAG</t>
  </si>
  <si>
    <t>Reading Kamesha's hard work on constitution</t>
  </si>
  <si>
    <t>Document reading, emails</t>
  </si>
  <si>
    <t>Admin for the week, started drafting catch-up policy leading up to reveiew of lecture recording policy</t>
  </si>
  <si>
    <t xml:space="preserve">OUSA Leader's debate set up and debate and consulting on papers, comms with Ammar, some AI literacy for staff worshopping and consulting </t>
  </si>
  <si>
    <t>HSIC Agenda readings, emails, admins, planning and advising clubs on show planning and prep</t>
  </si>
  <si>
    <t>Some more work on the role changes etc, paper proposals and consultation</t>
  </si>
  <si>
    <t>UAC prep, notes and meeting (which was short YAY)</t>
  </si>
  <si>
    <t>Complete emails and admin where needed</t>
  </si>
  <si>
    <t>Paper proposals, emails</t>
  </si>
  <si>
    <t>Exec meeting readings and notes and suggested changes to academic role + exec</t>
  </si>
  <si>
    <t xml:space="preserve">Exec meeting and admin, meeting with jo, comms with contacts jo passed for Refugee student association and locals, EAG meeting </t>
  </si>
  <si>
    <t>Exec meeting, questions for debate</t>
  </si>
  <si>
    <t xml:space="preserve">2027 funding meeting, campain for halls </t>
  </si>
  <si>
    <t>Leaders debate</t>
  </si>
  <si>
    <t>Meeting with OMSU allyship workshop</t>
  </si>
  <si>
    <t xml:space="preserve">Looking over constitutional changes </t>
  </si>
  <si>
    <t xml:space="preserve">Emails and admin, exec meeting + set up, exec admin w Ri, Hansini and Fergus, more emails, readings, catch up w Dwaine, more emails, catch up w Hanna, </t>
  </si>
  <si>
    <t xml:space="preserve">DCC-walk in again / Cam Allen call back, Building consent research, Green sticker, Consultex Investigation Report reading, 16 Royal Terrace case work </t>
  </si>
  <si>
    <t>Uni Fuel WG, campus masterplan workshop, emails, catch up w Kamesha, grants readings, council readings, politics yarn to critic</t>
  </si>
  <si>
    <t>Disputes Tribunal &amp; Tenancy Services calls, Senior Warden meeting, Masters Project Student meeting</t>
  </si>
  <si>
    <t>Coffee w Chancellor, Grants panel, manning market day stall for a while, interview for a students management project, NDSA catch up, yarn to critc, yarn to matt</t>
  </si>
  <si>
    <t>Case work, trying to get through to Tenancy Services, Old tribunal orders research</t>
  </si>
  <si>
    <t>TRM &amp; UOPISA catch up, COO catch up, emails, working on consultation document, working with Donna on election prep and constitutional issues we missed, youth debate</t>
  </si>
  <si>
    <t xml:space="preserve">Flat door knocking w/ DCC (Amanda Dyer) </t>
  </si>
  <si>
    <t>chat to ingrid, HnS readings, H&amp;S committee, debrief w Donna, emails</t>
  </si>
  <si>
    <t>Bad flat comms / emails</t>
  </si>
  <si>
    <t>Pacific pre grad, parade, 2 x ceremonies</t>
  </si>
  <si>
    <t>Readings, statement writing</t>
  </si>
  <si>
    <t>Green sticker meeting with Gemma (Critic illustrator) for mascot , Meeting readings</t>
  </si>
  <si>
    <t xml:space="preserve">last of readings at home (board pro) exec meeting, catch up w rowena governance mentor, admin and emails re constitution, meeting follow up (annual leaders debate admin ect) and shceduling/planning ahed. Constiutional admin getting up on website and check in w Donna, EAG meeting </t>
  </si>
  <si>
    <t>emails and admin, exec meeting, sorting Chch with Daniel</t>
  </si>
  <si>
    <t>chat w flynn, constitution admin, catch up w grant, rosie and debbie, drafting of statment for EAG, catch up w daniel, reading for thursdays HUMS DIV board</t>
  </si>
  <si>
    <t xml:space="preserve">market day set up and womanning, emails, constitution website admin </t>
  </si>
  <si>
    <t>Ethics committee reviewal, admin and emails.</t>
  </si>
  <si>
    <t>catch up w troy re ousa, strategy and finance looking forward, reading critic draft and chat with hanna about it, heckling exec for role change justification, writing some of the justification, set up time to go on R1 to talk about role changes, meeting with debbie re annual leaders debate, marketing and bong, outreach with students - connor knights, chat w critic and debbie re octagon alcohol licensing and set up of interview, chat with R1 re BDS, Polcom admin, some stuff on socials. just want to note that somehow i met w my supervisor for 15mins during all this lmao. EAG outreach</t>
  </si>
  <si>
    <t>sgm planning, polcom admin &amp; policy admin</t>
  </si>
  <si>
    <t xml:space="preserve">parade + 1 grad ceremony </t>
  </si>
  <si>
    <t>monday prep and reading</t>
  </si>
  <si>
    <t>Executive Meeting, admin, Helping Donna put the changes in minuting</t>
  </si>
  <si>
    <t>Grants reading, emails</t>
  </si>
  <si>
    <t xml:space="preserve">UUL Readings, Grant Panel Readings, Helping Jingo set/pack, </t>
  </si>
  <si>
    <t>UUL , Grants Panel, Market Day</t>
  </si>
  <si>
    <t>Grants panel, meeting with Caroline</t>
  </si>
  <si>
    <t>Catch up w Meesh, Role Changes, More debate work, Youth Debate, Elections chat w DJ</t>
  </si>
  <si>
    <t>Clubs collage session!</t>
  </si>
  <si>
    <t>Document reading, affiliated clubs council planning</t>
  </si>
  <si>
    <t>Exec meeting, admin for the week, more AI literacy work</t>
  </si>
  <si>
    <t xml:space="preserve">Readings, emails, admins </t>
  </si>
  <si>
    <t>Developing more of the catch-up policy skeleton</t>
  </si>
  <si>
    <t>Meeting with Rachel governance mentor + commerce paper consults + defending splitting academic rep role eek</t>
  </si>
  <si>
    <t>Role change work + Paper consultation for business school + email responses</t>
  </si>
  <si>
    <t>Catch up on all of the sci div minutes and meeting agendas (i dont sit on this but i like knowing whats going on in case leo has any comms)</t>
  </si>
  <si>
    <t>Decided to write up a sneaky med school interview proposal sitch because I wamt to chat to Leda about it + exec meeting reads</t>
  </si>
  <si>
    <t xml:space="preserve">Exec meeing, admin, ODSA IGM, EAG Meeting </t>
  </si>
  <si>
    <t>exec meeting, admin (emails, canva)</t>
  </si>
  <si>
    <t>NDSA catch up</t>
  </si>
  <si>
    <t>Looking throuhg ODSA Constitution, editting IGM minutes, Clincal Governace</t>
  </si>
  <si>
    <t>planning for next half of sem, emails, admin</t>
  </si>
  <si>
    <t>Writting DIS Critic Breif, OTCTB Meeting</t>
  </si>
  <si>
    <t>David Bainbridge podcast, admin, editing</t>
  </si>
  <si>
    <t xml:space="preserve">Grad parade </t>
  </si>
  <si>
    <t>planning, editing videos</t>
  </si>
  <si>
    <t>Emails, exec meeting, more emails and admin, chat to Donna, chat to marketing, videoing w grant reshoot, more emails, chat to critic, meeting w Donna and Cam (returning officer), long readngs for ARC tomorrow (250 pages),  enrol to vote webinar</t>
  </si>
  <si>
    <t>Exec meeting, 16 Royal Tce case work, phone calls, MBIE emails, Senior warden meeting</t>
  </si>
  <si>
    <t>emails, admin, catch up with Donna and Jack (SGM Chair), ARC readings, ARC (3hours), emails and chat to donna</t>
  </si>
  <si>
    <t>Polytech student interview on Edinburgh Realty, social media update</t>
  </si>
  <si>
    <t>Community law meeting, case work support, flat hunting tips n comms, emails</t>
  </si>
  <si>
    <t>catch up w donna, more election admin, learner success plan meeting, chatting to Hanna, emails, catch up w Debbie, VC, TRM, UOPISA catch up, critic column for after the break</t>
  </si>
  <si>
    <t>Emails, case work comms, media info post</t>
  </si>
  <si>
    <t>Debbie and Gina catch up, CSSF meeting, catch up w Kamesha, catch up w Donna, Mayor meeting, emails, meeting with 'on a roll' campaign</t>
  </si>
  <si>
    <t>Troy catch up</t>
  </si>
  <si>
    <t>Emails, media post work</t>
  </si>
  <si>
    <t>TT meeting prep, case work, student support with flat hunting</t>
  </si>
  <si>
    <t>Exec meeting, emails, EAG meeting, protest prep w Rosie and SGM admin</t>
  </si>
  <si>
    <t>catch up with donna, writing candidates debate questions with Jono, saftey briefing for protets, EAG protest, more candidates debate questions w troy, catch up w troy in general, admin re operational follow up and SGM</t>
  </si>
  <si>
    <t>GRS Meeting, emails and admin, Sup of the year voting.</t>
  </si>
  <si>
    <t>admin, actioning emails, planning ahed for exec, meeting daniel and donna , meeting UniQ to resolve some issues, chat w hanna re proctology</t>
  </si>
  <si>
    <t>emails, UNIQ MOU, work on BDS policy, liasing w weave together</t>
  </si>
  <si>
    <t>Ethics committee, supervisor of the year voting and admin.</t>
  </si>
  <si>
    <t>emails weave together</t>
  </si>
  <si>
    <t>BDS policy drafring, prep for SGM and statment drafting</t>
  </si>
  <si>
    <t>N/A</t>
  </si>
  <si>
    <t>Emails, executive meeting, club affiliation documents (yay!), planning affiliated clubs council, admin</t>
  </si>
  <si>
    <t>Debate prep, catch up w meesh, SGM, Critic Interview, Protest</t>
  </si>
  <si>
    <t>Meeting with Caroline, making policy notes for grants/blues and golds</t>
  </si>
  <si>
    <t>DJ, Matt, UNIQ</t>
  </si>
  <si>
    <t>Emails, Readings for CSSF, chat w Hanna</t>
  </si>
  <si>
    <t>More policy notes, admin/emails</t>
  </si>
  <si>
    <t>CSSF Meeting, Catch up w Zoe, Meeting w Cush, Holdings chat w Debbie</t>
  </si>
  <si>
    <t>Exec meeting, emails of the week hooray</t>
  </si>
  <si>
    <t>[Out of office, in Christchurch]</t>
  </si>
  <si>
    <t>Writing up how Academic Role will look next year in policy</t>
  </si>
  <si>
    <t>Comms w Leda and data for lecture recording policy review to take to DLT, paper proposals/consults</t>
  </si>
  <si>
    <t>CALT prep and readings + CALT meeting</t>
  </si>
  <si>
    <t>AI policy and academic integrity policy work starting now that Assessment Policy work is mostly done and also looking through lectre recording survey data and catch up policy data to implement it to the actual policy that is being written</t>
  </si>
  <si>
    <t xml:space="preserve">EAG meeting, Burnett foundation HIV Tests meeting </t>
  </si>
  <si>
    <t xml:space="preserve">Meeting with Student support for Mental Health Week event, quick catch up with dwine </t>
  </si>
  <si>
    <t>Protest, filming VSM video</t>
  </si>
  <si>
    <t xml:space="preserve">Working with student through SH discloser, fixing hours </t>
  </si>
  <si>
    <t>Event planning (Yoga, Refugee CV workshop, NDSA lecture night)</t>
  </si>
  <si>
    <t>editing video on capcut free version (PMO)</t>
  </si>
  <si>
    <t xml:space="preserve">Catchup with Jo, email catch up, poser making </t>
  </si>
  <si>
    <t>Creating itenarary for Career workshop</t>
  </si>
  <si>
    <t>emails, Debbie catch up, catch up w Donna, recording w Kamesha, writing quarterly report, exec election work again, call w Amit</t>
  </si>
  <si>
    <t>Tenancy Tribunal meeting, media post, emails</t>
  </si>
  <si>
    <t>Emails, lots of media stuff, recording and editing a video for election promotion, organising other elction promotion w marketing, pastoral care project meeting, pulling together all governance review material to go online</t>
  </si>
  <si>
    <t>Emails, bong organising and laughing, exec admin, chat to Donna, chat to Hanna, doing work on privacy request w Liz, mucking around with MOU signing, starting council readings for next week</t>
  </si>
  <si>
    <t>Emails, support work, extended flatting document work for property management agencies, mould scientific report readings, RTA reading</t>
  </si>
  <si>
    <t>UBS stuff, emails, organsing for while I'm away, replying to everything while away (media never stops)</t>
  </si>
  <si>
    <t>Extended flatting doc work, meeting readings, flat support work</t>
  </si>
  <si>
    <t>replying to everything while away (media never stops)</t>
  </si>
  <si>
    <t>Tenancy (16 Royal Tce) support - mould remediation monitoring by Pure Services + electrical work monitoring, emails, flatting doc work</t>
  </si>
  <si>
    <t xml:space="preserve">Readings, flatting doc </t>
  </si>
  <si>
    <t>emails, fliming w daniel, social media stuff, comms w exec, draft statement for uni</t>
  </si>
  <si>
    <t>On break and away</t>
  </si>
  <si>
    <t>website admin, statment admin, UniQ MOU and BDS policy, polcom date set agin</t>
  </si>
  <si>
    <t>shredding @ remarks</t>
  </si>
  <si>
    <t>chat w election candidates, update on tresspassing notice w relevent parties, catch up w Donna re SGM, wrangling more exec to come to SGM and candiudates debate, updating draft policy incase SGM passes, starting quarterly rept</t>
  </si>
  <si>
    <t>emails, scheduling, following up on exec re SGM and leaders debate, instagram admin, policy for roles, comms w exec, reading mondays meeting, prep for week in general, leaders debate questions, website, net zero readings</t>
  </si>
  <si>
    <t>Sorting stuff for next week.</t>
  </si>
  <si>
    <t>Leaders debate final prep, EAG</t>
  </si>
  <si>
    <t>chat w marketing, quaterly report start</t>
  </si>
  <si>
    <t xml:space="preserve">Job duties, Putea Tautoko Reading, </t>
  </si>
  <si>
    <t>Emails, admin, AGM advice and club dispute</t>
  </si>
  <si>
    <t>MOU, Budget w Matt format etc, Chat w Debbie around UBS and just tracking how shes feeling and her work</t>
  </si>
  <si>
    <t xml:space="preserve">Readings, </t>
  </si>
  <si>
    <t>Document reading, Q3 report</t>
  </si>
  <si>
    <t>Flu victim and home for break so not working</t>
  </si>
  <si>
    <t xml:space="preserve">Exec meetings, emails and admin </t>
  </si>
  <si>
    <t>Catchup with Steve Walker DCC</t>
  </si>
  <si>
    <t>Catchup with OMSA over show planning</t>
  </si>
  <si>
    <t>Writing up the proper draft duties doc for the split academic role 2 hopefully make Kamesha's life easier</t>
  </si>
  <si>
    <t>Prep for meeting, OISA planning ideas for promotion of international advocacy, emails and admin</t>
  </si>
  <si>
    <t>Readings for Monday's meeting and looking at all the emails I missed over break and consults and comms stuff re SGM I missed during break</t>
  </si>
  <si>
    <t>EAG</t>
  </si>
  <si>
    <t>Meeting with Petra Hass</t>
  </si>
  <si>
    <t xml:space="preserve">Meeting with Ali (Refugge connector), catching up on emails and making poster for NDSA event </t>
  </si>
  <si>
    <t>Meeting with debbie (HIV testing), CV editing for workshop &amp; more planning</t>
  </si>
  <si>
    <t>Canva templates</t>
  </si>
  <si>
    <t xml:space="preserve">Yoga event, talks for Refugge club </t>
  </si>
  <si>
    <t xml:space="preserve">Wrting up DSR responsibilities </t>
  </si>
  <si>
    <t>Emails, exec meeting, quick chat to Donna and Jack re SGM prep, Grant catch up, Council H&amp;S webinar, emails and admin, finishing council readings at 11pm (I should've done them on the weekend woops), more emails</t>
  </si>
  <si>
    <t>Exec meeting, Edinburgh director meeting, flatting doc, emails, polytech design contact</t>
  </si>
  <si>
    <t>Council all day, emails, admin, critic column, SGM prep, readings</t>
  </si>
  <si>
    <t>Quarterly report writing, support work, remediation report reading and analysis, thermal imaging research, phone calls w/ case work and MBIE</t>
  </si>
  <si>
    <t>SGM set up (bbq), SGM and pack up, SGM follow up for election, debrief, emails</t>
  </si>
  <si>
    <t>SGM Set up and pack down, quarterly report, flatting document work</t>
  </si>
  <si>
    <t>Emails, call w Gina, Advisory Board meeting, Updating website, Nikki catch up (NDSA), Ri and Nikki event, emails</t>
  </si>
  <si>
    <t>Flat door knocking, support phone calls, MBIE phone call</t>
  </si>
  <si>
    <t>Emails, Ed Willis meeting w critic re Proctor and initiations, chat to SSC, Dunedin debate + set up/pack up, Nikki, Q3 report</t>
  </si>
  <si>
    <t>(away - ecology field trip)</t>
  </si>
  <si>
    <t>Admin, emails and readings</t>
  </si>
  <si>
    <t>(away - ecology field trip) - back 5:30pm, readings, email catch ups, quarterly report finishing</t>
  </si>
  <si>
    <t xml:space="preserve">R1 interview, exec meeting, polyctech outreach re politics, HAC changeover admin, website admin, POLCOM admin, emails, more bonggate, EAG pre-meeting and EAG, EAG rally cancellation admin </t>
  </si>
  <si>
    <t>Exec meeting, emails and admin, chatting to Daniel about Chch trip</t>
  </si>
  <si>
    <t>Emails, Admin, Chalking campus for EAG, meet w uni lawyers re bonggate, BDS policy work, Call w Gina re weave together policy, meeting students at clocktower to help cancell the rally smoothly, SGM admin and catch up w donna, catch up w debbie re bonggate final slides admin for sgm</t>
  </si>
  <si>
    <t>meet uni lawyers bonggate, SGM set up, SGM. catch up w donna Final polcom admin, reply to weave together</t>
  </si>
  <si>
    <t>SGM set up, running, and packdown.</t>
  </si>
  <si>
    <t xml:space="preserve">emails + adim. governance amd readings for advisory board meeting.Carbon net zero meeting , advisory board meeting, </t>
  </si>
  <si>
    <t>catch up w Nikita (the most valuable two hours of my life tbh), EAG admin, writing quarterley report, admin + emails</t>
  </si>
  <si>
    <t>readings/prep for board meeting and week ahed</t>
  </si>
  <si>
    <t>EXEC meeting, BDS work, Catch up w Matt and Mukesh re UBS, helping DJ</t>
  </si>
  <si>
    <t>Exec meeting, emails, affiliated clubs council planning, catch up in the office (yay! good to be back!)</t>
  </si>
  <si>
    <t>Chat w Hanna, SGM help, meeting w Debbie, Budget meeting with Matt re template</t>
  </si>
  <si>
    <t>BDS policy notes - more to come, having a big think atm</t>
  </si>
  <si>
    <t>SGM, emailing, talking review and managers with Daniel</t>
  </si>
  <si>
    <t>SGM set up and inital pack down (until the tradies were at my flat...)</t>
  </si>
  <si>
    <t xml:space="preserve">Q3 Report, Debate planning and work, advisory board debreif with prez, </t>
  </si>
  <si>
    <t>Meeting with Caroline, online video project resource notes, affiliated clubs council planning, Q3 report</t>
  </si>
  <si>
    <t>Debate, Uniq, working with flynn to get caught up/ahead, Q3 Report</t>
  </si>
  <si>
    <t>Affiliated clubs council, online video resource notes, powerpoint time and print outs via canva</t>
  </si>
  <si>
    <t>Education forum</t>
  </si>
  <si>
    <t>Policy notes for grants panel, grants panel notes, exec meeting document reading</t>
  </si>
  <si>
    <t>Exec meeting and paper props and comms and admin along with SGM prep</t>
  </si>
  <si>
    <t>Exec meeting emails admin, editing OUSA election video</t>
  </si>
  <si>
    <t>Catch up on minutes of meeting missed while sick and readings etc. from this time</t>
  </si>
  <si>
    <t xml:space="preserve">SGM set up and SGM itself (so sad this was like 20 mins) and then SGM pack down and the some paper consult work </t>
  </si>
  <si>
    <t xml:space="preserve">Meeting with Jono and Troy to come up with questions and get breifed on debate and context, a whole lot of research on all of the candiates and policies and then drafting all of the questions and editing the doc down to be final form </t>
  </si>
  <si>
    <t>Candidates debate prep and set up with Jono beforehand and then hosting the debate</t>
  </si>
  <si>
    <t>Meeting with Nikita (NDSA) and discussion on advocacy, Candidate debate setup/event/packdown</t>
  </si>
  <si>
    <t xml:space="preserve">Meeting with Nikita (NDSA)  </t>
  </si>
  <si>
    <t xml:space="preserve">Readings for the Board meeting tomoz and writing my Q3 report </t>
  </si>
  <si>
    <t>Finalising quarterly report, going through Jason's OISA promotion idea</t>
  </si>
  <si>
    <t xml:space="preserve">Exec meeting, meeting with Ester Willing, Te Para Wharanaki Dinner and Dialog </t>
  </si>
  <si>
    <t>Sick</t>
  </si>
  <si>
    <t xml:space="preserve">Making itenary for career workshop and planning </t>
  </si>
  <si>
    <t>Making posters for ODSA/event planning, SGM</t>
  </si>
  <si>
    <t>Updating submission on paid parking, admin &amp; emails</t>
  </si>
  <si>
    <t xml:space="preserve">NDSA event, Meeting with Nikita and ODSA exec </t>
  </si>
  <si>
    <t>Emails &amp; admin</t>
  </si>
  <si>
    <t xml:space="preserve">Candidates debate, writing questions for MH week evemt, creating postering for halls </t>
  </si>
  <si>
    <t>Debate, catch up 2/ Troy, NDSA</t>
  </si>
  <si>
    <t xml:space="preserve">Report editing </t>
  </si>
  <si>
    <t>liv</t>
  </si>
  <si>
    <t xml:space="preserve">Election video recording, setting up exec meeting link, exec board meeting, emails, LAP work, Pastoral care project w Maya, catch up w Debbie, emails, drafting forum questions </t>
  </si>
  <si>
    <t>Exec meeting, flat door knocking, alternative housing comms w/ uniflats &amp; senior warden</t>
  </si>
  <si>
    <t>Emails, minutes w Donna, coffee w kamesha, election stuff, pastoral care project meeting, clearing inbox finally, reading Q3 reports</t>
  </si>
  <si>
    <t>Emails, sorting out card w Donna, market day, grants panel, gen vote meeting and recording, sorting out flights, admin, driving to airport w Fergus and flying to chch</t>
  </si>
  <si>
    <t>Market day stall, emails, flat check-in</t>
  </si>
  <si>
    <t>Chch building opening w council 5am start to 8pm close and meetings w chch students, Trish and David, lots of emails, comms w Donna and sorting election stuff.</t>
  </si>
  <si>
    <t>flatting doc</t>
  </si>
  <si>
    <t xml:space="preserve">Building opening (officially) , travelling back to dunners, comms to office </t>
  </si>
  <si>
    <t>John Broughton tangi (OUSA, council and rugby club capacity)</t>
  </si>
  <si>
    <t xml:space="preserve">flatting doc, case work comms </t>
  </si>
  <si>
    <t>John Broughton funeral, emails, forum questions, media</t>
  </si>
  <si>
    <t>Report readings, student support in new tenancy case (flat break-in)</t>
  </si>
  <si>
    <t xml:space="preserve">exec board meeting, emails </t>
  </si>
  <si>
    <t>Exec meeting, emails and other admins</t>
  </si>
  <si>
    <t>catch up w daniel, leaders debate meeting w debbie, social media admin and chat w donna, chat w Liz and Christina</t>
  </si>
  <si>
    <t>Sorting Chch trip with Daniel, emails and admin</t>
  </si>
  <si>
    <t>chat to Donna and instagram admin, emails</t>
  </si>
  <si>
    <t>Market day stall, driving to the airport with Daniel, flying to Chch</t>
  </si>
  <si>
    <t>chat to hanna and contacting eag re critc stuff, emails and weave together comms</t>
  </si>
  <si>
    <t>Wai Ora openning, meetings, etc</t>
  </si>
  <si>
    <t>bnz onboarding whcih tood 4ever cause i pay tax in australia, comms w donna,</t>
  </si>
  <si>
    <t>Wai Ora openning, meeting with PSOC president, etc</t>
  </si>
  <si>
    <t>reading qtrly repts, prep for monday and week ahed</t>
  </si>
  <si>
    <t>Flying home, helping students with club questions.</t>
  </si>
  <si>
    <t xml:space="preserve">Exec Meeting, UNIQ MOU, Leila meeting, </t>
  </si>
  <si>
    <t>Grants panel recommendations, emails, catch up with Jarna</t>
  </si>
  <si>
    <t>Election Night event planning, Meeting with On A ROLL</t>
  </si>
  <si>
    <t>Market for Palestine (MUSA Islam Awareness week)</t>
  </si>
  <si>
    <t>Market day for R1</t>
  </si>
  <si>
    <t>Emails, TRM club affiliation project, ACC content, University logo guidelines (also in auckland)</t>
  </si>
  <si>
    <t>Hanna, Budget begining, Filming with Hansini</t>
  </si>
  <si>
    <t>(auckland) emails</t>
  </si>
  <si>
    <t>Helping Kristina, Helping Matt, and Donna. Catch up with Fran re general election plans and enrolment at his stall, budget continued</t>
  </si>
  <si>
    <t>(auckland) emails, ACC content, exec document reading</t>
  </si>
  <si>
    <t>(auckland)</t>
  </si>
  <si>
    <t>(auckland) Q3 reports</t>
  </si>
  <si>
    <t>Exec meeting + emails and admin + some more AI policy work</t>
  </si>
  <si>
    <t>Preparation for AI Literacy Working Group, Annotations on the currrent student facing and work facing modules in order to improve them or chnage them, AI Literacy Working Group Committee Meeting and follow up of this work in terms of turning the vevox feedback into actual output</t>
  </si>
  <si>
    <t>Writing up reference letters, emails and admins</t>
  </si>
  <si>
    <t xml:space="preserve">ACoSA readings and prep (cannot make meeting due to presentation but still have to keep up with what is being proposed etc. but nothing super huge here), Market Day Stall, Making content for the gram </t>
  </si>
  <si>
    <t>Assisting OMSA with Show plans</t>
  </si>
  <si>
    <t xml:space="preserve">Editing and filming my little reel for promo + taking to Niko about his questions about running for OUSA + Paper propsals </t>
  </si>
  <si>
    <t xml:space="preserve">Some more poliy drafting and AI work now that I have access to Sharepoint woop woop </t>
  </si>
  <si>
    <t xml:space="preserve">Reading everyone's Q3 reports and other docs for meeting on monday </t>
  </si>
  <si>
    <t>Exec meeting, Refugee career workshop prep work/event</t>
  </si>
  <si>
    <t>Exec meeting, EAG, canva BOTY, Electoral Commission stall comms</t>
  </si>
  <si>
    <t>Research on Ōtepoti Pathways plan (prepping social media post, submission), planning election night event, Wiki o te Reo Māori expo</t>
  </si>
  <si>
    <t>Market day Stalls, Career development meeting, Meeting with two W&amp;E prospects, Meeting with Burnett foundation</t>
  </si>
  <si>
    <t>DCC Pathways plan post + research</t>
  </si>
  <si>
    <t xml:space="preserve">Catching up on emails, making notes from Burnett meeting, chatting with Kamesha, meeting with student over welfare concerns </t>
  </si>
  <si>
    <t xml:space="preserve">Meeting with Jo </t>
  </si>
  <si>
    <t>Maori ball</t>
  </si>
  <si>
    <t>Exec meeting, forum organising, forum watching/emails and pack up, Prosper interview, emails, media, sorting reimbursement for chch</t>
  </si>
  <si>
    <t>Emails, catch up w Donna, Forum + set up + pack up, emails, Blues and golds mc sheet writing (and finding stuff about all the award winners to announce)</t>
  </si>
  <si>
    <t>Emails, sorting enrol to vote stuff, call w Gina, planning stuff coming up, Forum + set up + pack up, Tim cooper &amp; Hansini, emails and admin</t>
  </si>
  <si>
    <t>Royal Tce Support, new student support</t>
  </si>
  <si>
    <t>Greens jobs meeting w flynn, emails, james meager polsa event, Rachel Brooking meeting (cancelled), ATSA zoom meeting, election stuff w Donna, call w Gina, emails</t>
  </si>
  <si>
    <t>Combined Colleges Meeting</t>
  </si>
  <si>
    <t>Emails, Gina and Debbie catch up, call w Jason and Hanna, Claire Gallop catch up, admin, LAP work w Hanna</t>
  </si>
  <si>
    <t>Flatting doc</t>
  </si>
  <si>
    <t>Media</t>
  </si>
  <si>
    <t>Readings, emails, and admin</t>
  </si>
  <si>
    <t>critic interview re AI, exec meeting, policy sort our w Kristina and comms w daniel/donna + postgrad candidates</t>
  </si>
  <si>
    <t>emails, chats with Donna, sorting reimbursment for Chch trip</t>
  </si>
  <si>
    <t>prep for policy weave together meeting</t>
  </si>
  <si>
    <t>weave together meeting</t>
  </si>
  <si>
    <t xml:space="preserve">agenda discussions w donna, weave together new proposal, chat w hanna re AI policy draft </t>
  </si>
  <si>
    <t>Human ethics committee, emails and admin</t>
  </si>
  <si>
    <t>emails, policy admin for meeting and for weave together, eag admin w rosie, call w daniel, brief review and edit of local alcohol submission</t>
  </si>
  <si>
    <t>meeting prep + readings</t>
  </si>
  <si>
    <t xml:space="preserve">Exec Meeting, Catch up with Matt </t>
  </si>
  <si>
    <t>Emails, supporting club with constitution</t>
  </si>
  <si>
    <t>Catch up w R1 whanua to talk about plans for future/ideas</t>
  </si>
  <si>
    <t xml:space="preserve">Admin, consitution changes with donna </t>
  </si>
  <si>
    <t>Meeting with Caroline, ACC prep, handover and AGM resources, club consultation for affiliations, AGMs, constitutions</t>
  </si>
  <si>
    <t>James Meager event, Budget commentary</t>
  </si>
  <si>
    <t>ACC! Last min prep</t>
  </si>
  <si>
    <t>Budget Commentary</t>
  </si>
  <si>
    <t>Processing ACC feedback, ACC minutes, emailing post ACC, + alcohol policy (late af sorry team)</t>
  </si>
  <si>
    <t>Constitution Case work</t>
  </si>
  <si>
    <t xml:space="preserve">Exec meeting + comms and emails for the week + AI working group work </t>
  </si>
  <si>
    <t>Writing q's for forum + Forum + DLE meeting pack reading and notes + DLE committee meeting</t>
  </si>
  <si>
    <t>Some more academic policies work re the academic integrity stuff + ton of research on the turnitin discourse my head fr hurts but been trying to get in omms with James Mclaurin about a statement re the university's position on this + DLT catch up with daniel and tim + the forum and coming up w qs</t>
  </si>
  <si>
    <t xml:space="preserve">More researching and collating corect info about the turnitin situation meanign reading their user agreements things and ts and cs ugh + emails </t>
  </si>
  <si>
    <t>Admin, any emails i had not responded to, took a look at some crim proposals</t>
  </si>
  <si>
    <t xml:space="preserve">Readings for exec meeting tomorrow </t>
  </si>
  <si>
    <t>Greens policy hui w/ presidents</t>
  </si>
  <si>
    <t>Canva, exec candidates post, email</t>
  </si>
  <si>
    <t>Planning election night event, canva</t>
  </si>
  <si>
    <t xml:space="preserve">Admin, canva </t>
  </si>
  <si>
    <t>Election admin and fixing, 1 million calls w Donna while she is on leave (woops), emails, exec meeting, voting booth set up, call w Trish, chat to Cam, more election stuff, chat to Hanna, fixing blues and golds script + prepping, Blues and golds awards, council readings in the library till 10pm</t>
  </si>
  <si>
    <t>Election stuff/ fixing, emails, council committee meeting (very long), putting up banner on bridge with donna</t>
  </si>
  <si>
    <t>Kieran McAnulty and Rachel Brooking housing meeting</t>
  </si>
  <si>
    <t>Sick day working from home (Senate online, teams call w Amit, call w Gina, emails and calls w Donna)</t>
  </si>
  <si>
    <t>Emails literally all day ( I had over 60 to clear), admin and scheduling for next weeks exec and advisory board meetings, packing up election promo's, note reading, Election results set up &amp; announcement and putting results online</t>
  </si>
  <si>
    <t xml:space="preserve">Appeals panel readings </t>
  </si>
  <si>
    <t>Emails, enrol to vote postering campus, starting handover admin, Meeting agenda, readings</t>
  </si>
  <si>
    <t>Appeals panel, master's project meeting</t>
  </si>
  <si>
    <t xml:space="preserve">Flatting doco, admin and emails </t>
  </si>
  <si>
    <t>exec meeting, chat w daniel re voting link, one million ppl messaging me about voting link/election stuff and i tell them to email daniel/cam. EAG comms re strike, reading VUWSAs letter re CC.</t>
  </si>
  <si>
    <t>exec meeting, emails and admin</t>
  </si>
  <si>
    <t>reading OIA statments, comms w Uni re that, comms w Rosie F re that also. Student outreach re finding support</t>
  </si>
  <si>
    <t xml:space="preserve">GRS meeting, sorting out voting errors with post-grad students </t>
  </si>
  <si>
    <t xml:space="preserve">Senate </t>
  </si>
  <si>
    <t>meetin board readings + drafting thouhts to send to troy in my abstentia</t>
  </si>
  <si>
    <t>UUL Deed of Rent/Indpendet Director work</t>
  </si>
  <si>
    <t>Exec meeting, Caroline catch up, big email, Blues and Golds</t>
  </si>
  <si>
    <t>Club case work (AGM, constitution)</t>
  </si>
  <si>
    <t>Club case work (AGM specific)</t>
  </si>
  <si>
    <t>Attempting to Film w Daniel, Readings for Meeting, Phone call with Ella Coudret about UUL</t>
  </si>
  <si>
    <t xml:space="preserve">Club constitution advice, handover document for 2027 rep </t>
  </si>
  <si>
    <t>Begin Handover</t>
  </si>
  <si>
    <t>Advisory Board/Board Readings, More Handover</t>
  </si>
  <si>
    <t>documents for boardmeeting, emails, notes</t>
  </si>
  <si>
    <t xml:space="preserve">Sick as a dog </t>
  </si>
  <si>
    <t xml:space="preserve">Voting booth and also more work on the whole turnitin situation </t>
  </si>
  <si>
    <t>Getting together a handover doc</t>
  </si>
  <si>
    <t>Policy work on the catch up policy and trying to get together a handover doc</t>
  </si>
  <si>
    <t>CRIM490 and 590 proposal reading and consult and Physio Post-Grad changes consult + Readings for meeting tomorrw</t>
  </si>
  <si>
    <t>Exec meeting, Blues &amp; Golds</t>
  </si>
  <si>
    <t>Better Taxes Workshop, Canva templates</t>
  </si>
  <si>
    <t>Exec results, insta post of candidates</t>
  </si>
  <si>
    <t>Handover start</t>
  </si>
  <si>
    <t>Emails, chat to Debbie, Exec board meeting, chat to Debbie, chat to critic, long call w Gina, backtracking performance review stuff to tidy, call w Alison, Advisory Board prep</t>
  </si>
  <si>
    <t>flatting doco work, appeal panel readings</t>
  </si>
  <si>
    <t>Emails, chat to donna, Advisory board, chat to hanna, reel editing, emails, council thing, admin, Perf review stuff</t>
  </si>
  <si>
    <t>Appeal panel meeting part 2</t>
  </si>
  <si>
    <t>Exec photo, Grant catch up, TEU lunch meeting, TRM/UOPISA catch up, Jo Gibson catch up chat to Donna, emails and admin, council thing</t>
  </si>
  <si>
    <t>Emails, call w Donna, Exec dinner at VC lodge, starting council readings</t>
  </si>
  <si>
    <t>Flatting doc work</t>
  </si>
  <si>
    <t>Run72 event, long catch up w Gina, Faculty rep student reference group meeting, emails, council readings, call w Troy and Trish (council handover)</t>
  </si>
  <si>
    <t xml:space="preserve">Masters focus group part 2 </t>
  </si>
  <si>
    <t>flatting doc work</t>
  </si>
  <si>
    <t>Emails/admin, some reading</t>
  </si>
  <si>
    <t>Readings, green sticker check in, flatting doc, looking into HPA healthy homes certification course and interest register</t>
  </si>
  <si>
    <t>exec photo, admin catch up, chat w hanna, TEU meeting/lunch battling website</t>
  </si>
  <si>
    <t xml:space="preserve">fesc, catch up w troy re advisory + next year, catch up w harry re quartely reports, exec dinner </t>
  </si>
  <si>
    <t>catch w crew from on a roll</t>
  </si>
  <si>
    <t>Chat to Debbie, Board Meeting, Admin, Emails, FESC PREP</t>
  </si>
  <si>
    <t>Exec meeting, meeting with Caroline, emails and notes for follow up, attend/support club agm</t>
  </si>
  <si>
    <t xml:space="preserve">Advisory Board Meeting, Media, Meeting with Thomas and Ella, Planning for EXEC on boarding, Chat with LJK abour R1 </t>
  </si>
  <si>
    <t>Exec photo, TEU lunch, ODT, ALL PRESS, Writing for Robin, Starting UNI 101</t>
  </si>
  <si>
    <t xml:space="preserve">Caroline meeting, emails, TRM x C&amp;S plan, Pacifika voices/advocacy panel </t>
  </si>
  <si>
    <t>FESC, EXEC Dinner, Letter for Amit, Meesh, Debbie</t>
  </si>
  <si>
    <t>Emails, club conflict issues, dinner @ g robbo's house (can i put this here?)</t>
  </si>
  <si>
    <t xml:space="preserve">Catch up with Trish, Allpress, Chat to Jono and Jett about VUWSA, </t>
  </si>
  <si>
    <t>Emails, re-affiliation paperwork, TWT meeting (alcohol harm reduction/hybrid workshopping)</t>
  </si>
  <si>
    <t xml:space="preserve">Council Readings </t>
  </si>
  <si>
    <t>Vote 2026</t>
  </si>
  <si>
    <t>Exec photo</t>
  </si>
  <si>
    <t>Dinner @ grant</t>
  </si>
  <si>
    <t>Hours Averaged</t>
  </si>
  <si>
    <t>Average of Quarterly Averages</t>
  </si>
  <si>
    <t>Annual Average</t>
  </si>
  <si>
    <t>1st Quarter</t>
  </si>
  <si>
    <t>2nd Quarter</t>
  </si>
  <si>
    <t>3rd Quarter</t>
  </si>
  <si>
    <t>4th Quarter</t>
  </si>
  <si>
    <t>Target</t>
  </si>
  <si>
    <t>Admin VP</t>
  </si>
  <si>
    <t>Finance</t>
  </si>
  <si>
    <t>Welfare</t>
  </si>
  <si>
    <t>Clubs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</si>
</sst>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1"/>
      <color rgb="FF000000"/>
      <name val="Calibri"/>
      <charset val="1"/>
    </font>
    <font>
      <strike/>
      <sz val="11"/>
      <color rgb="FF000000"/>
      <name val="Calibri"/>
      <scheme val="minor"/>
    </font>
    <font>
      <sz val="11"/>
      <color rgb="FF000000"/>
      <name val="Calibri"/>
      <scheme val="minor"/>
    </font>
    <font>
      <u/>
      <sz val="11"/>
      <color theme="10"/>
      <name val="Calibri"/>
      <family val="2"/>
      <scheme val="minor"/>
    </font>
    <font>
      <sz val="11"/>
      <color rgb="FF0563C1"/>
      <name val="Calibri"/>
      <family val="2"/>
      <scheme val="minor"/>
    </font>
    <font>
      <sz val="11"/>
      <color rgb="FF242424"/>
      <name val="Aptos Narrow"/>
      <charset val="1"/>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1" fillId="0" borderId="2" xfId="0" applyFont="1" applyBorder="1" applyAlignment="1">
      <alignment horizontal="center" wrapText="1"/>
    </xf>
    <xf numFmtId="0" fontId="1" fillId="0" borderId="3" xfId="0" applyFont="1" applyBorder="1" applyAlignment="1">
      <alignment wrapText="1"/>
    </xf>
    <xf numFmtId="0" fontId="1" fillId="0" borderId="4" xfId="0" applyFont="1" applyBorder="1" applyAlignment="1">
      <alignment wrapText="1"/>
    </xf>
    <xf numFmtId="0" fontId="0" fillId="0" borderId="0" xfId="0" applyAlignment="1">
      <alignment wrapText="1"/>
    </xf>
    <xf numFmtId="0" fontId="1" fillId="0" borderId="5" xfId="0" applyFont="1" applyBorder="1" applyAlignment="1">
      <alignment horizontal="center" wrapText="1"/>
    </xf>
    <xf numFmtId="0" fontId="0" fillId="2" borderId="0" xfId="0" applyFill="1" applyAlignment="1">
      <alignment wrapText="1"/>
    </xf>
    <xf numFmtId="0" fontId="0" fillId="2" borderId="1" xfId="0" applyFill="1" applyBorder="1" applyAlignment="1">
      <alignment wrapText="1"/>
    </xf>
    <xf numFmtId="0" fontId="0" fillId="0" borderId="5" xfId="0" applyBorder="1" applyAlignment="1">
      <alignment wrapText="1"/>
    </xf>
    <xf numFmtId="0" fontId="0" fillId="0" borderId="1"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1" fillId="0" borderId="9" xfId="0" applyFont="1" applyBorder="1"/>
    <xf numFmtId="0" fontId="1" fillId="0" borderId="10" xfId="0" applyFont="1" applyBorder="1" applyAlignment="1">
      <alignment horizontal="right"/>
    </xf>
    <xf numFmtId="0" fontId="1" fillId="0" borderId="11" xfId="0" applyFont="1" applyBorder="1" applyAlignment="1">
      <alignment horizontal="right"/>
    </xf>
    <xf numFmtId="0" fontId="0" fillId="0" borderId="12" xfId="0" applyBorder="1"/>
    <xf numFmtId="2" fontId="0" fillId="0" borderId="13" xfId="0" applyNumberFormat="1" applyBorder="1" applyAlignment="1">
      <alignment wrapText="1"/>
    </xf>
    <xf numFmtId="2" fontId="0" fillId="0" borderId="0" xfId="0" applyNumberFormat="1"/>
    <xf numFmtId="0" fontId="0" fillId="0" borderId="14" xfId="0" applyBorder="1"/>
    <xf numFmtId="0" fontId="0" fillId="0" borderId="9" xfId="0" applyBorder="1"/>
    <xf numFmtId="2" fontId="0" fillId="0" borderId="0" xfId="0" applyNumberFormat="1" applyAlignment="1">
      <alignment wrapText="1"/>
    </xf>
    <xf numFmtId="0" fontId="0" fillId="0" borderId="11" xfId="0" applyBorder="1"/>
    <xf numFmtId="2" fontId="0" fillId="0" borderId="13" xfId="0" applyNumberFormat="1" applyBorder="1"/>
    <xf numFmtId="2" fontId="2" fillId="0" borderId="0" xfId="0" applyNumberFormat="1" applyFont="1"/>
    <xf numFmtId="0" fontId="0" fillId="0" borderId="15" xfId="0" applyBorder="1"/>
    <xf numFmtId="0" fontId="0" fillId="0" borderId="16" xfId="0" applyBorder="1"/>
    <xf numFmtId="0" fontId="0" fillId="0" borderId="17" xfId="0" applyBorder="1"/>
    <xf numFmtId="2" fontId="0" fillId="0" borderId="17" xfId="0" applyNumberFormat="1" applyBorder="1" applyAlignment="1">
      <alignment wrapText="1"/>
    </xf>
    <xf numFmtId="0" fontId="3" fillId="0" borderId="0" xfId="0" applyFont="1"/>
    <xf numFmtId="0" fontId="0" fillId="0" borderId="18" xfId="0" applyBorder="1" applyAlignment="1">
      <alignment wrapText="1"/>
    </xf>
    <xf numFmtId="2" fontId="0" fillId="0" borderId="10" xfId="0" applyNumberFormat="1" applyBorder="1" applyAlignment="1">
      <alignment wrapText="1"/>
    </xf>
    <xf numFmtId="0" fontId="4" fillId="0" borderId="0" xfId="0" applyFont="1"/>
    <xf numFmtId="0" fontId="0" fillId="3" borderId="1" xfId="0" applyFill="1" applyBorder="1" applyAlignment="1">
      <alignment wrapText="1"/>
    </xf>
    <xf numFmtId="0" fontId="6" fillId="2" borderId="1" xfId="0" applyFont="1" applyFill="1" applyBorder="1" applyAlignment="1">
      <alignment wrapText="1"/>
    </xf>
    <xf numFmtId="0" fontId="1" fillId="0" borderId="0" xfId="0" applyFont="1" applyAlignment="1">
      <alignment wrapText="1"/>
    </xf>
    <xf numFmtId="0" fontId="1" fillId="0" borderId="1" xfId="0" applyFont="1" applyBorder="1" applyAlignment="1">
      <alignment wrapText="1"/>
    </xf>
    <xf numFmtId="0" fontId="8" fillId="0" borderId="1" xfId="1" applyFont="1" applyBorder="1" applyAlignment="1">
      <alignment wrapText="1"/>
    </xf>
    <xf numFmtId="0" fontId="1" fillId="0" borderId="19" xfId="0" applyFont="1" applyBorder="1" applyAlignment="1">
      <alignment wrapText="1"/>
    </xf>
    <xf numFmtId="0" fontId="9" fillId="2" borderId="17" xfId="0" applyFont="1" applyFill="1" applyBorder="1"/>
    <xf numFmtId="0" fontId="4" fillId="0" borderId="0" xfId="0" applyFont="1" applyAlignment="1">
      <alignment wrapText="1"/>
    </xf>
    <xf numFmtId="0" fontId="4" fillId="2" borderId="0" xfId="0" applyFont="1" applyFill="1"/>
    <xf numFmtId="0" fontId="0" fillId="0" borderId="1" xfId="0" applyBorder="1" applyAlignment="1">
      <alignment horizontal="center" vertical="center" textRotation="90"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CDB8-BDCB-41F4-AE65-1A20167B7E69}">
  <dimension ref="B2:L50"/>
  <sheetViews>
    <sheetView topLeftCell="B1" workbookViewId="0">
      <selection activeCell="C2" sqref="C2"/>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c r="F3" s="7"/>
      <c r="H3" s="42"/>
      <c r="I3" s="5"/>
      <c r="J3" s="6" t="s">
        <v>7</v>
      </c>
      <c r="K3" s="6"/>
      <c r="L3" s="7"/>
    </row>
    <row r="4" spans="2:12">
      <c r="B4" s="42"/>
      <c r="C4" s="8"/>
      <c r="D4" s="4" t="s">
        <v>8</v>
      </c>
      <c r="F4" s="9"/>
      <c r="H4" s="42"/>
      <c r="I4" s="8"/>
      <c r="J4" s="4" t="s">
        <v>8</v>
      </c>
      <c r="L4" s="9"/>
    </row>
    <row r="5" spans="2:12">
      <c r="B5" s="42"/>
      <c r="C5" s="8"/>
      <c r="D5" s="6" t="s">
        <v>9</v>
      </c>
      <c r="E5" s="6"/>
      <c r="F5" s="7"/>
      <c r="H5" s="42"/>
      <c r="I5" s="8"/>
      <c r="J5" s="6" t="s">
        <v>9</v>
      </c>
      <c r="K5" s="6"/>
      <c r="L5" s="7"/>
    </row>
    <row r="6" spans="2:12">
      <c r="B6" s="42"/>
      <c r="C6" s="8"/>
      <c r="D6" s="4" t="s">
        <v>10</v>
      </c>
      <c r="F6" s="9"/>
      <c r="H6" s="42"/>
      <c r="I6" s="8"/>
      <c r="J6" s="4" t="s">
        <v>10</v>
      </c>
      <c r="L6" s="9"/>
    </row>
    <row r="7" spans="2:12">
      <c r="B7" s="42"/>
      <c r="C7" s="8"/>
      <c r="D7" s="6" t="s">
        <v>11</v>
      </c>
      <c r="E7" s="6"/>
      <c r="F7" s="7"/>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c r="L9" s="7"/>
    </row>
    <row r="10" spans="2:12">
      <c r="B10" s="42"/>
      <c r="C10" s="10"/>
      <c r="D10" s="11"/>
      <c r="E10" s="11">
        <f>SUM(E3:E9)</f>
        <v>0</v>
      </c>
      <c r="F10" s="12"/>
      <c r="H10" s="42"/>
      <c r="I10" s="10"/>
      <c r="J10" s="11"/>
      <c r="K10" s="11">
        <f>SUM(K3:K9)</f>
        <v>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F16" s="9"/>
      <c r="H16" s="42"/>
      <c r="I16" s="8"/>
      <c r="J16" s="4" t="s">
        <v>10</v>
      </c>
      <c r="L16" s="9"/>
    </row>
    <row r="17" spans="2:12">
      <c r="B17" s="42"/>
      <c r="C17" s="8"/>
      <c r="D17" s="6" t="s">
        <v>11</v>
      </c>
      <c r="E17" s="6"/>
      <c r="F17" s="7"/>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0</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c r="F23" s="7"/>
      <c r="H23" s="42"/>
      <c r="I23" s="5"/>
      <c r="J23" s="6" t="s">
        <v>7</v>
      </c>
      <c r="K23" s="6"/>
      <c r="L23" s="7"/>
    </row>
    <row r="24" spans="2:12">
      <c r="B24" s="42"/>
      <c r="C24" s="8"/>
      <c r="D24" s="4" t="s">
        <v>8</v>
      </c>
      <c r="F24" s="9"/>
      <c r="H24" s="42"/>
      <c r="I24" s="8"/>
      <c r="J24" s="4" t="s">
        <v>8</v>
      </c>
      <c r="L24" s="9"/>
    </row>
    <row r="25" spans="2:12">
      <c r="B25" s="42"/>
      <c r="C25" s="8"/>
      <c r="D25" s="6" t="s">
        <v>9</v>
      </c>
      <c r="E25" s="6"/>
      <c r="F25" s="7"/>
      <c r="H25" s="42"/>
      <c r="I25" s="8"/>
      <c r="J25" s="6" t="s">
        <v>9</v>
      </c>
      <c r="K25" s="6"/>
      <c r="L25" s="7"/>
    </row>
    <row r="26" spans="2:12">
      <c r="B26" s="42"/>
      <c r="C26" s="8"/>
      <c r="D26" s="4" t="s">
        <v>10</v>
      </c>
      <c r="F26" s="9"/>
      <c r="H26" s="42"/>
      <c r="I26" s="8"/>
      <c r="J26" s="4" t="s">
        <v>10</v>
      </c>
      <c r="L26" s="9"/>
    </row>
    <row r="27" spans="2:12">
      <c r="B27" s="42"/>
      <c r="C27" s="8"/>
      <c r="D27" s="6" t="s">
        <v>11</v>
      </c>
      <c r="E27" s="6"/>
      <c r="F27" s="7"/>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0</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CFA08-79AE-49FC-AEC6-AC4C09538522}">
  <dimension ref="B2:L50"/>
  <sheetViews>
    <sheetView workbookViewId="0">
      <selection activeCell="E18" sqref="E1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9</v>
      </c>
      <c r="F3" s="7" t="s">
        <v>31</v>
      </c>
      <c r="H3" s="42"/>
      <c r="I3" s="5"/>
      <c r="J3" s="6" t="s">
        <v>7</v>
      </c>
      <c r="K3" s="6">
        <v>0.5</v>
      </c>
      <c r="L3" s="7" t="s">
        <v>32</v>
      </c>
    </row>
    <row r="4" spans="2:12" ht="27.75">
      <c r="B4" s="42"/>
      <c r="C4" s="8"/>
      <c r="D4" s="4" t="s">
        <v>8</v>
      </c>
      <c r="E4" s="4">
        <v>9.5</v>
      </c>
      <c r="F4" s="9" t="s">
        <v>33</v>
      </c>
      <c r="H4" s="42"/>
      <c r="I4" s="8"/>
      <c r="J4" s="4" t="s">
        <v>8</v>
      </c>
      <c r="L4" s="9"/>
    </row>
    <row r="5" spans="2:12" ht="27.75">
      <c r="B5" s="42"/>
      <c r="C5" s="8"/>
      <c r="D5" s="6" t="s">
        <v>9</v>
      </c>
      <c r="E5" s="6">
        <v>7.5</v>
      </c>
      <c r="F5" s="7" t="s">
        <v>34</v>
      </c>
      <c r="H5" s="42"/>
      <c r="I5" s="8"/>
      <c r="J5" s="6" t="s">
        <v>9</v>
      </c>
      <c r="K5" s="6"/>
      <c r="L5" s="7"/>
    </row>
    <row r="6" spans="2:12" ht="27.75">
      <c r="B6" s="42"/>
      <c r="C6" s="8"/>
      <c r="D6" s="4" t="s">
        <v>10</v>
      </c>
      <c r="E6" s="4">
        <v>8.5</v>
      </c>
      <c r="F6" s="9" t="s">
        <v>35</v>
      </c>
      <c r="H6" s="42"/>
      <c r="I6" s="8"/>
      <c r="J6" s="4" t="s">
        <v>10</v>
      </c>
      <c r="K6" s="4">
        <v>2</v>
      </c>
      <c r="L6" s="9" t="s">
        <v>36</v>
      </c>
    </row>
    <row r="7" spans="2:12">
      <c r="B7" s="42"/>
      <c r="C7" s="8"/>
      <c r="D7" s="6" t="s">
        <v>11</v>
      </c>
      <c r="E7" s="6">
        <v>6</v>
      </c>
      <c r="F7" s="7" t="s">
        <v>37</v>
      </c>
      <c r="H7" s="42"/>
      <c r="I7" s="8"/>
      <c r="J7" s="6" t="s">
        <v>11</v>
      </c>
      <c r="K7" s="6">
        <v>1</v>
      </c>
      <c r="L7" s="7" t="s">
        <v>38</v>
      </c>
    </row>
    <row r="8" spans="2:12">
      <c r="B8" s="42"/>
      <c r="C8" s="8"/>
      <c r="D8" s="4" t="s">
        <v>12</v>
      </c>
      <c r="F8" s="9"/>
      <c r="H8" s="42"/>
      <c r="I8" s="8"/>
      <c r="J8" s="4" t="s">
        <v>12</v>
      </c>
      <c r="K8" s="4">
        <v>4</v>
      </c>
      <c r="L8" s="9" t="s">
        <v>39</v>
      </c>
    </row>
    <row r="9" spans="2:12">
      <c r="B9" s="42"/>
      <c r="C9" s="8"/>
      <c r="D9" s="6" t="s">
        <v>13</v>
      </c>
      <c r="E9" s="6">
        <v>1</v>
      </c>
      <c r="F9" s="7" t="s">
        <v>40</v>
      </c>
      <c r="H9" s="42"/>
      <c r="I9" s="8"/>
      <c r="J9" s="6" t="s">
        <v>13</v>
      </c>
      <c r="K9" s="6"/>
      <c r="L9" s="7"/>
    </row>
    <row r="10" spans="2:12">
      <c r="B10" s="42"/>
      <c r="C10" s="10"/>
      <c r="D10" s="11"/>
      <c r="E10" s="11">
        <f>SUM(E3:E9)</f>
        <v>41.5</v>
      </c>
      <c r="F10" s="12"/>
      <c r="H10" s="42"/>
      <c r="I10" s="10"/>
      <c r="J10" s="11"/>
      <c r="K10" s="11">
        <f>SUM(K3:K9)</f>
        <v>7.5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v>4.5</v>
      </c>
      <c r="L13" s="7" t="s">
        <v>41</v>
      </c>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E16" s="4">
        <v>3</v>
      </c>
      <c r="F16" s="9" t="s">
        <v>42</v>
      </c>
      <c r="H16" s="42"/>
      <c r="I16" s="8"/>
      <c r="J16" s="4" t="s">
        <v>10</v>
      </c>
      <c r="K16" s="4">
        <v>2.5</v>
      </c>
      <c r="L16" s="9" t="s">
        <v>43</v>
      </c>
    </row>
    <row r="17" spans="2:12">
      <c r="B17" s="42"/>
      <c r="C17" s="8"/>
      <c r="D17" s="6" t="s">
        <v>11</v>
      </c>
      <c r="E17" s="6">
        <v>2</v>
      </c>
      <c r="F17" s="7" t="s">
        <v>44</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5</v>
      </c>
      <c r="F20" s="12"/>
      <c r="H20" s="42"/>
      <c r="I20" s="10"/>
      <c r="J20" s="11"/>
      <c r="K20" s="11">
        <f>SUM(K13:K19)</f>
        <v>7</v>
      </c>
      <c r="L20" s="12"/>
    </row>
    <row r="22" spans="2:12">
      <c r="B22" s="42" t="s">
        <v>19</v>
      </c>
      <c r="C22" s="1" t="s">
        <v>20</v>
      </c>
      <c r="D22" s="2" t="s">
        <v>2</v>
      </c>
      <c r="E22" s="2" t="s">
        <v>3</v>
      </c>
      <c r="F22" s="3" t="s">
        <v>4</v>
      </c>
      <c r="H22" s="42" t="s">
        <v>21</v>
      </c>
      <c r="I22" s="1" t="s">
        <v>22</v>
      </c>
      <c r="J22" s="2" t="s">
        <v>2</v>
      </c>
      <c r="K22" s="2" t="s">
        <v>3</v>
      </c>
      <c r="L22" s="3" t="s">
        <v>4</v>
      </c>
    </row>
    <row r="23" spans="2:12" ht="27.75">
      <c r="B23" s="42"/>
      <c r="C23" s="5"/>
      <c r="D23" s="6" t="s">
        <v>7</v>
      </c>
      <c r="E23" s="6">
        <v>6</v>
      </c>
      <c r="F23" s="7" t="s">
        <v>45</v>
      </c>
      <c r="H23" s="42"/>
      <c r="I23" s="5"/>
      <c r="J23" s="6" t="s">
        <v>7</v>
      </c>
      <c r="K23" s="6"/>
      <c r="L23" s="7"/>
    </row>
    <row r="24" spans="2:12" ht="27.75">
      <c r="B24" s="42"/>
      <c r="C24" s="8"/>
      <c r="D24" s="4" t="s">
        <v>8</v>
      </c>
      <c r="E24" s="4">
        <v>6</v>
      </c>
      <c r="F24" s="9" t="s">
        <v>46</v>
      </c>
      <c r="H24" s="42"/>
      <c r="I24" s="8"/>
      <c r="J24" s="4" t="s">
        <v>8</v>
      </c>
      <c r="L24" s="9"/>
    </row>
    <row r="25" spans="2:12" ht="27.75">
      <c r="B25" s="42"/>
      <c r="C25" s="8"/>
      <c r="D25" s="6" t="s">
        <v>9</v>
      </c>
      <c r="E25" s="6">
        <v>7.5</v>
      </c>
      <c r="F25" s="7" t="s">
        <v>47</v>
      </c>
      <c r="H25" s="42"/>
      <c r="I25" s="8"/>
      <c r="J25" s="6" t="s">
        <v>9</v>
      </c>
      <c r="K25" s="6"/>
      <c r="L25" s="7"/>
    </row>
    <row r="26" spans="2:12" ht="27.75">
      <c r="B26" s="42"/>
      <c r="C26" s="8"/>
      <c r="D26" s="4" t="s">
        <v>10</v>
      </c>
      <c r="E26" s="4">
        <v>5</v>
      </c>
      <c r="F26" s="9" t="s">
        <v>48</v>
      </c>
      <c r="H26" s="42"/>
      <c r="I26" s="8"/>
      <c r="J26" s="4" t="s">
        <v>10</v>
      </c>
      <c r="L26" s="9"/>
    </row>
    <row r="27" spans="2:12" ht="27.75">
      <c r="B27" s="42"/>
      <c r="C27" s="8"/>
      <c r="D27" s="6" t="s">
        <v>11</v>
      </c>
      <c r="E27" s="6">
        <v>5.5</v>
      </c>
      <c r="F27" s="7" t="s">
        <v>49</v>
      </c>
      <c r="H27" s="42"/>
      <c r="I27" s="8"/>
      <c r="J27" s="6" t="s">
        <v>11</v>
      </c>
      <c r="K27" s="6"/>
      <c r="L27" s="7"/>
    </row>
    <row r="28" spans="2:12">
      <c r="B28" s="42"/>
      <c r="C28" s="8"/>
      <c r="D28" s="4" t="s">
        <v>12</v>
      </c>
      <c r="E28" s="4">
        <v>1.5</v>
      </c>
      <c r="F28" s="9" t="s">
        <v>50</v>
      </c>
      <c r="H28" s="42"/>
      <c r="I28" s="8"/>
      <c r="J28" s="4" t="s">
        <v>12</v>
      </c>
      <c r="L28" s="9"/>
    </row>
    <row r="29" spans="2:12">
      <c r="B29" s="42"/>
      <c r="C29" s="8"/>
      <c r="D29" s="6" t="s">
        <v>13</v>
      </c>
      <c r="E29" s="6"/>
      <c r="F29" s="7"/>
      <c r="H29" s="42"/>
      <c r="I29" s="8"/>
      <c r="J29" s="6" t="s">
        <v>13</v>
      </c>
      <c r="K29" s="6"/>
      <c r="L29" s="7"/>
    </row>
    <row r="30" spans="2:12">
      <c r="B30" s="42"/>
      <c r="C30" s="10"/>
      <c r="D30" s="11"/>
      <c r="E30" s="11">
        <f>SUM(E23:E29)</f>
        <v>31.5</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A4159-378F-40B7-A502-0A4990086B64}">
  <dimension ref="B2:L50"/>
  <sheetViews>
    <sheetView topLeftCell="A11" workbookViewId="0">
      <selection activeCell="F26" sqref="F26"/>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7.25</v>
      </c>
      <c r="F3" s="7" t="s">
        <v>51</v>
      </c>
      <c r="H3" s="42"/>
      <c r="I3" s="5"/>
      <c r="J3" s="6" t="s">
        <v>7</v>
      </c>
      <c r="K3" s="6">
        <v>0</v>
      </c>
      <c r="L3" s="7"/>
    </row>
    <row r="4" spans="2:12">
      <c r="B4" s="42"/>
      <c r="C4" s="8"/>
      <c r="D4" s="4" t="s">
        <v>8</v>
      </c>
      <c r="E4" s="4">
        <v>9</v>
      </c>
      <c r="F4" s="9" t="s">
        <v>52</v>
      </c>
      <c r="H4" s="42"/>
      <c r="I4" s="8"/>
      <c r="J4" s="4" t="s">
        <v>8</v>
      </c>
      <c r="K4" s="4">
        <v>0</v>
      </c>
      <c r="L4" s="9"/>
    </row>
    <row r="5" spans="2:12" ht="41.25">
      <c r="B5" s="42"/>
      <c r="C5" s="8"/>
      <c r="D5" s="6" t="s">
        <v>9</v>
      </c>
      <c r="E5" s="6">
        <v>8.5</v>
      </c>
      <c r="F5" s="7" t="s">
        <v>53</v>
      </c>
      <c r="H5" s="42"/>
      <c r="I5" s="8"/>
      <c r="J5" s="6" t="s">
        <v>9</v>
      </c>
      <c r="K5" s="6">
        <v>3</v>
      </c>
      <c r="L5" s="7" t="s">
        <v>54</v>
      </c>
    </row>
    <row r="6" spans="2:12" ht="41.25">
      <c r="B6" s="42"/>
      <c r="C6" s="8"/>
      <c r="D6" s="4" t="s">
        <v>10</v>
      </c>
      <c r="E6" s="4">
        <v>8</v>
      </c>
      <c r="F6" s="9" t="s">
        <v>55</v>
      </c>
      <c r="H6" s="42"/>
      <c r="I6" s="8"/>
      <c r="J6" s="4" t="s">
        <v>10</v>
      </c>
      <c r="K6" s="4">
        <v>4</v>
      </c>
      <c r="L6" s="9" t="s">
        <v>56</v>
      </c>
    </row>
    <row r="7" spans="2:12" ht="41.25">
      <c r="B7" s="42"/>
      <c r="C7" s="8"/>
      <c r="D7" s="6" t="s">
        <v>11</v>
      </c>
      <c r="E7" s="6">
        <v>9</v>
      </c>
      <c r="F7" s="7" t="s">
        <v>57</v>
      </c>
      <c r="H7" s="42"/>
      <c r="I7" s="8"/>
      <c r="J7" s="6" t="s">
        <v>11</v>
      </c>
      <c r="K7" s="6">
        <v>4</v>
      </c>
      <c r="L7" s="7" t="s">
        <v>58</v>
      </c>
    </row>
    <row r="8" spans="2:12">
      <c r="B8" s="42"/>
      <c r="C8" s="8"/>
      <c r="D8" s="4" t="s">
        <v>12</v>
      </c>
      <c r="E8" s="4">
        <v>0.5</v>
      </c>
      <c r="F8" s="9" t="s">
        <v>59</v>
      </c>
      <c r="H8" s="42"/>
      <c r="I8" s="8"/>
      <c r="J8" s="4" t="s">
        <v>12</v>
      </c>
      <c r="K8" s="4">
        <v>1</v>
      </c>
      <c r="L8" s="9" t="s">
        <v>60</v>
      </c>
    </row>
    <row r="9" spans="2:12">
      <c r="B9" s="42"/>
      <c r="C9" s="8"/>
      <c r="D9" s="6" t="s">
        <v>13</v>
      </c>
      <c r="E9" s="6"/>
      <c r="F9" s="7"/>
      <c r="H9" s="42"/>
      <c r="I9" s="8"/>
      <c r="J9" s="6" t="s">
        <v>13</v>
      </c>
      <c r="K9" s="6"/>
      <c r="L9" s="7"/>
    </row>
    <row r="10" spans="2:12">
      <c r="B10" s="42"/>
      <c r="C10" s="10"/>
      <c r="D10" s="11"/>
      <c r="E10" s="11">
        <f>SUM(E3:E9)</f>
        <v>42.25</v>
      </c>
      <c r="F10" s="12"/>
      <c r="H10" s="42"/>
      <c r="I10" s="10"/>
      <c r="J10" s="11"/>
      <c r="K10" s="11">
        <f>SUM(K3:K9)</f>
        <v>12</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F16" s="9"/>
      <c r="H16" s="42"/>
      <c r="I16" s="8"/>
      <c r="J16" s="4" t="s">
        <v>10</v>
      </c>
      <c r="L16" s="9"/>
    </row>
    <row r="17" spans="2:12">
      <c r="B17" s="42"/>
      <c r="C17" s="8"/>
      <c r="D17" s="6" t="s">
        <v>11</v>
      </c>
      <c r="E17" s="6"/>
      <c r="F17" s="7" t="s">
        <v>61</v>
      </c>
      <c r="H17" s="42"/>
      <c r="I17" s="8"/>
      <c r="J17" s="6" t="s">
        <v>11</v>
      </c>
      <c r="K17" s="6"/>
      <c r="L17" s="7"/>
    </row>
    <row r="18" spans="2:12" ht="27.75">
      <c r="B18" s="42"/>
      <c r="C18" s="8"/>
      <c r="D18" s="4" t="s">
        <v>12</v>
      </c>
      <c r="F18" s="9" t="s">
        <v>62</v>
      </c>
      <c r="H18" s="42"/>
      <c r="I18" s="8"/>
      <c r="J18" s="4" t="s">
        <v>12</v>
      </c>
      <c r="L18" s="9"/>
    </row>
    <row r="19" spans="2:12">
      <c r="B19" s="42"/>
      <c r="C19" s="8"/>
      <c r="D19" s="6" t="s">
        <v>13</v>
      </c>
      <c r="E19" s="6"/>
      <c r="F19" s="7"/>
      <c r="H19" s="42"/>
      <c r="I19" s="8"/>
      <c r="J19" s="6" t="s">
        <v>13</v>
      </c>
      <c r="K19" s="6"/>
      <c r="L19" s="7"/>
    </row>
    <row r="20" spans="2:12">
      <c r="B20" s="42"/>
      <c r="C20" s="10"/>
      <c r="D20" s="11"/>
      <c r="E20" s="11">
        <f>SUM(E13:E19)</f>
        <v>0</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c r="F23" s="7"/>
      <c r="H23" s="42"/>
      <c r="I23" s="5"/>
      <c r="J23" s="6" t="s">
        <v>7</v>
      </c>
      <c r="K23" s="6"/>
      <c r="L23" s="7"/>
    </row>
    <row r="24" spans="2:12">
      <c r="B24" s="42"/>
      <c r="C24" s="8"/>
      <c r="D24" s="4" t="s">
        <v>8</v>
      </c>
      <c r="F24" s="9"/>
      <c r="H24" s="42"/>
      <c r="I24" s="8"/>
      <c r="J24" s="4" t="s">
        <v>8</v>
      </c>
      <c r="L24" s="9"/>
    </row>
    <row r="25" spans="2:12">
      <c r="B25" s="42"/>
      <c r="C25" s="8"/>
      <c r="D25" s="6" t="s">
        <v>9</v>
      </c>
      <c r="E25" s="6"/>
      <c r="F25" s="7"/>
      <c r="H25" s="42"/>
      <c r="I25" s="8"/>
      <c r="J25" s="6" t="s">
        <v>9</v>
      </c>
      <c r="K25" s="6"/>
      <c r="L25" s="7"/>
    </row>
    <row r="26" spans="2:12">
      <c r="B26" s="42"/>
      <c r="C26" s="8"/>
      <c r="D26" s="4" t="s">
        <v>10</v>
      </c>
      <c r="F26" s="9"/>
      <c r="H26" s="42"/>
      <c r="I26" s="8"/>
      <c r="J26" s="4" t="s">
        <v>10</v>
      </c>
      <c r="L26" s="9"/>
    </row>
    <row r="27" spans="2:12">
      <c r="B27" s="42"/>
      <c r="C27" s="8"/>
      <c r="D27" s="6" t="s">
        <v>11</v>
      </c>
      <c r="E27" s="6"/>
      <c r="F27" s="7"/>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0</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v>2</v>
      </c>
      <c r="L35" s="7" t="s">
        <v>63</v>
      </c>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2</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EEF-5B30-4F8A-804D-096387F09175}">
  <dimension ref="B2:L50"/>
  <sheetViews>
    <sheetView topLeftCell="D1" workbookViewId="0">
      <selection activeCell="E17" sqref="E17"/>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9</v>
      </c>
      <c r="F3" s="7" t="s">
        <v>64</v>
      </c>
      <c r="H3" s="42"/>
      <c r="I3" s="5"/>
      <c r="J3" s="6" t="s">
        <v>7</v>
      </c>
      <c r="K3" s="6">
        <v>0</v>
      </c>
      <c r="L3" s="7"/>
    </row>
    <row r="4" spans="2:12" ht="27.75">
      <c r="B4" s="42"/>
      <c r="C4" s="8"/>
      <c r="D4" s="4" t="s">
        <v>8</v>
      </c>
      <c r="E4" s="4">
        <v>8.5</v>
      </c>
      <c r="F4" s="9" t="s">
        <v>65</v>
      </c>
      <c r="H4" s="42"/>
      <c r="I4" s="8"/>
      <c r="J4" s="4" t="s">
        <v>8</v>
      </c>
      <c r="K4" s="4">
        <v>1.5</v>
      </c>
      <c r="L4" s="9" t="s">
        <v>66</v>
      </c>
    </row>
    <row r="5" spans="2:12" ht="27.75">
      <c r="B5" s="42"/>
      <c r="C5" s="8"/>
      <c r="D5" s="6" t="s">
        <v>9</v>
      </c>
      <c r="E5" s="6">
        <v>8</v>
      </c>
      <c r="F5" s="7" t="s">
        <v>67</v>
      </c>
      <c r="H5" s="42"/>
      <c r="I5" s="8"/>
      <c r="J5" s="6" t="s">
        <v>9</v>
      </c>
      <c r="K5" s="6">
        <v>0.5</v>
      </c>
      <c r="L5" s="7" t="s">
        <v>68</v>
      </c>
    </row>
    <row r="6" spans="2:12" ht="27.75">
      <c r="B6" s="42"/>
      <c r="C6" s="8"/>
      <c r="D6" s="4" t="s">
        <v>10</v>
      </c>
      <c r="E6" s="4">
        <v>7</v>
      </c>
      <c r="F6" s="9" t="s">
        <v>69</v>
      </c>
      <c r="H6" s="42"/>
      <c r="I6" s="8"/>
      <c r="J6" s="4" t="s">
        <v>10</v>
      </c>
      <c r="K6" s="4">
        <v>4</v>
      </c>
      <c r="L6" s="9" t="s">
        <v>70</v>
      </c>
    </row>
    <row r="7" spans="2:12" ht="27.75">
      <c r="B7" s="42"/>
      <c r="C7" s="8"/>
      <c r="D7" s="6" t="s">
        <v>11</v>
      </c>
      <c r="E7" s="6">
        <v>7</v>
      </c>
      <c r="F7" s="7" t="s">
        <v>71</v>
      </c>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c r="L9" s="7"/>
    </row>
    <row r="10" spans="2:12">
      <c r="B10" s="42"/>
      <c r="C10" s="10"/>
      <c r="D10" s="11"/>
      <c r="E10" s="11">
        <f>SUM(E3:E9)</f>
        <v>39.5</v>
      </c>
      <c r="F10" s="12"/>
      <c r="H10" s="42"/>
      <c r="I10" s="10"/>
      <c r="J10" s="11"/>
      <c r="K10" s="11">
        <f>SUM(K3:K9)</f>
        <v>6</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v>1</v>
      </c>
      <c r="L13" s="7" t="s">
        <v>72</v>
      </c>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ht="27.75">
      <c r="B16" s="42"/>
      <c r="C16" s="8"/>
      <c r="D16" s="4" t="s">
        <v>10</v>
      </c>
      <c r="F16" s="9"/>
      <c r="H16" s="42"/>
      <c r="I16" s="8"/>
      <c r="J16" s="4" t="s">
        <v>10</v>
      </c>
      <c r="K16" s="4">
        <v>3</v>
      </c>
      <c r="L16" s="9" t="s">
        <v>73</v>
      </c>
    </row>
    <row r="17" spans="2:12">
      <c r="B17" s="42"/>
      <c r="C17" s="8"/>
      <c r="D17" s="6" t="s">
        <v>11</v>
      </c>
      <c r="E17" s="6"/>
      <c r="F17" s="7" t="s">
        <v>74</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c r="F20" s="12"/>
      <c r="H20" s="42"/>
      <c r="I20" s="10"/>
      <c r="J20" s="11"/>
      <c r="K20" s="11">
        <f>SUM(K13:K19)</f>
        <v>4</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7</v>
      </c>
      <c r="F23" s="7" t="s">
        <v>75</v>
      </c>
      <c r="H23" s="42"/>
      <c r="I23" s="5"/>
      <c r="J23" s="6" t="s">
        <v>7</v>
      </c>
      <c r="K23" s="6"/>
      <c r="L23" s="7"/>
    </row>
    <row r="24" spans="2:12">
      <c r="B24" s="42"/>
      <c r="C24" s="8"/>
      <c r="D24" s="4" t="s">
        <v>8</v>
      </c>
      <c r="E24" s="4">
        <v>5</v>
      </c>
      <c r="F24" s="9" t="s">
        <v>76</v>
      </c>
      <c r="H24" s="42"/>
      <c r="I24" s="8"/>
      <c r="J24" s="4" t="s">
        <v>8</v>
      </c>
      <c r="L24" s="9"/>
    </row>
    <row r="25" spans="2:12" ht="27.75">
      <c r="B25" s="42"/>
      <c r="C25" s="8"/>
      <c r="D25" s="6" t="s">
        <v>9</v>
      </c>
      <c r="E25" s="6">
        <v>5</v>
      </c>
      <c r="F25" s="7" t="s">
        <v>77</v>
      </c>
      <c r="H25" s="42"/>
      <c r="I25" s="8"/>
      <c r="J25" s="6" t="s">
        <v>9</v>
      </c>
      <c r="K25" s="6"/>
      <c r="L25" s="7"/>
    </row>
    <row r="26" spans="2:12">
      <c r="B26" s="42"/>
      <c r="C26" s="8"/>
      <c r="D26" s="4" t="s">
        <v>10</v>
      </c>
      <c r="E26" s="4">
        <v>2</v>
      </c>
      <c r="F26" s="9" t="s">
        <v>78</v>
      </c>
      <c r="H26" s="42"/>
      <c r="I26" s="8"/>
      <c r="J26" s="4" t="s">
        <v>10</v>
      </c>
      <c r="L26" s="9"/>
    </row>
    <row r="27" spans="2:12" ht="27.75">
      <c r="B27" s="42"/>
      <c r="C27" s="8"/>
      <c r="D27" s="6" t="s">
        <v>11</v>
      </c>
      <c r="E27" s="6">
        <v>4</v>
      </c>
      <c r="F27" s="7" t="s">
        <v>79</v>
      </c>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23</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24D0-6F9E-4D6A-BE94-A4641A9AB44A}">
  <dimension ref="B2:L50"/>
  <sheetViews>
    <sheetView topLeftCell="D1" workbookViewId="0">
      <selection activeCell="E19" sqref="E19"/>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4.5</v>
      </c>
      <c r="F3" s="7" t="s">
        <v>80</v>
      </c>
      <c r="H3" s="42"/>
      <c r="I3" s="5"/>
      <c r="J3" s="6" t="s">
        <v>7</v>
      </c>
      <c r="K3" s="6">
        <v>3</v>
      </c>
      <c r="L3" s="7" t="s">
        <v>81</v>
      </c>
    </row>
    <row r="4" spans="2:12" ht="27.75">
      <c r="B4" s="42"/>
      <c r="C4" s="8"/>
      <c r="D4" s="4" t="s">
        <v>8</v>
      </c>
      <c r="E4" s="4">
        <v>10</v>
      </c>
      <c r="F4" s="9" t="s">
        <v>82</v>
      </c>
      <c r="H4" s="42"/>
      <c r="I4" s="8"/>
      <c r="J4" s="4" t="s">
        <v>8</v>
      </c>
      <c r="L4" s="9"/>
    </row>
    <row r="5" spans="2:12" ht="27.75">
      <c r="B5" s="42"/>
      <c r="C5" s="8"/>
      <c r="D5" s="6" t="s">
        <v>9</v>
      </c>
      <c r="E5" s="6">
        <v>10</v>
      </c>
      <c r="F5" s="7" t="s">
        <v>83</v>
      </c>
      <c r="H5" s="42"/>
      <c r="I5" s="8"/>
      <c r="J5" s="6" t="s">
        <v>9</v>
      </c>
      <c r="K5" s="6">
        <v>4</v>
      </c>
      <c r="L5" s="7" t="s">
        <v>84</v>
      </c>
    </row>
    <row r="6" spans="2:12" ht="41.25">
      <c r="B6" s="42"/>
      <c r="C6" s="8"/>
      <c r="D6" s="4" t="s">
        <v>10</v>
      </c>
      <c r="E6" s="4">
        <v>11.5</v>
      </c>
      <c r="F6" s="9" t="s">
        <v>85</v>
      </c>
      <c r="H6" s="42"/>
      <c r="I6" s="8"/>
      <c r="J6" s="4" t="s">
        <v>10</v>
      </c>
      <c r="L6" s="9"/>
    </row>
    <row r="7" spans="2:12">
      <c r="B7" s="42"/>
      <c r="C7" s="8"/>
      <c r="D7" s="6" t="s">
        <v>11</v>
      </c>
      <c r="E7" s="6"/>
      <c r="F7" s="7"/>
      <c r="H7" s="42"/>
      <c r="I7" s="8"/>
      <c r="J7" s="6" t="s">
        <v>11</v>
      </c>
      <c r="K7" s="6">
        <v>2</v>
      </c>
      <c r="L7" s="7" t="s">
        <v>86</v>
      </c>
    </row>
    <row r="8" spans="2:12">
      <c r="B8" s="42"/>
      <c r="C8" s="8"/>
      <c r="D8" s="4" t="s">
        <v>12</v>
      </c>
      <c r="F8" s="9"/>
      <c r="H8" s="42"/>
      <c r="I8" s="8"/>
      <c r="J8" s="4" t="s">
        <v>12</v>
      </c>
      <c r="K8" s="4">
        <v>1</v>
      </c>
      <c r="L8" s="9" t="s">
        <v>87</v>
      </c>
    </row>
    <row r="9" spans="2:12">
      <c r="B9" s="42"/>
      <c r="C9" s="8"/>
      <c r="D9" s="6" t="s">
        <v>13</v>
      </c>
      <c r="E9" s="6">
        <v>2.5</v>
      </c>
      <c r="F9" s="7" t="s">
        <v>88</v>
      </c>
      <c r="H9" s="42"/>
      <c r="I9" s="8"/>
      <c r="J9" s="6" t="s">
        <v>13</v>
      </c>
      <c r="K9" s="6"/>
      <c r="L9" s="7"/>
    </row>
    <row r="10" spans="2:12">
      <c r="B10" s="42"/>
      <c r="C10" s="10"/>
      <c r="D10" s="11"/>
      <c r="E10" s="11">
        <f>SUM(E3:E9)</f>
        <v>38.5</v>
      </c>
      <c r="F10" s="12"/>
      <c r="H10" s="42"/>
      <c r="I10" s="10"/>
      <c r="J10" s="11"/>
      <c r="K10" s="11">
        <f>SUM(K3:K9)</f>
        <v>10</v>
      </c>
      <c r="L10" s="12"/>
    </row>
    <row r="12" spans="2:12">
      <c r="B12" s="42" t="s">
        <v>14</v>
      </c>
      <c r="C12" s="1" t="s">
        <v>15</v>
      </c>
      <c r="D12" s="2" t="s">
        <v>2</v>
      </c>
      <c r="E12" s="2" t="s">
        <v>3</v>
      </c>
      <c r="F12" s="3" t="s">
        <v>4</v>
      </c>
      <c r="H12" s="42" t="s">
        <v>89</v>
      </c>
      <c r="I12" s="1" t="s">
        <v>17</v>
      </c>
      <c r="J12" s="2" t="s">
        <v>2</v>
      </c>
      <c r="K12" s="2" t="s">
        <v>3</v>
      </c>
      <c r="L12" s="3" t="s">
        <v>4</v>
      </c>
    </row>
    <row r="13" spans="2:12">
      <c r="B13" s="42"/>
      <c r="C13" s="5"/>
      <c r="D13" s="6" t="s">
        <v>7</v>
      </c>
      <c r="E13" s="6">
        <v>1.5</v>
      </c>
      <c r="F13" s="7" t="s">
        <v>90</v>
      </c>
      <c r="H13" s="42"/>
      <c r="I13" s="5"/>
      <c r="J13" s="6" t="s">
        <v>7</v>
      </c>
      <c r="K13" s="6"/>
      <c r="L13" s="7"/>
    </row>
    <row r="14" spans="2:12" ht="41.25">
      <c r="B14" s="42"/>
      <c r="C14" s="8"/>
      <c r="D14" s="4" t="s">
        <v>8</v>
      </c>
      <c r="E14" s="4">
        <v>6</v>
      </c>
      <c r="F14" s="9" t="s">
        <v>91</v>
      </c>
      <c r="G14" s="4" t="s">
        <v>18</v>
      </c>
      <c r="H14" s="42"/>
      <c r="I14" s="8"/>
      <c r="J14" s="4" t="s">
        <v>8</v>
      </c>
      <c r="L14" s="9"/>
    </row>
    <row r="15" spans="2:12" ht="27.75">
      <c r="B15" s="42"/>
      <c r="C15" s="8"/>
      <c r="D15" s="6" t="s">
        <v>9</v>
      </c>
      <c r="E15" s="6">
        <v>6.5</v>
      </c>
      <c r="F15" s="7" t="s">
        <v>92</v>
      </c>
      <c r="H15" s="42"/>
      <c r="I15" s="8"/>
      <c r="J15" s="6" t="s">
        <v>9</v>
      </c>
      <c r="K15" s="6">
        <v>4</v>
      </c>
      <c r="L15" s="7" t="s">
        <v>93</v>
      </c>
    </row>
    <row r="16" spans="2:12">
      <c r="B16" s="42"/>
      <c r="C16" s="8"/>
      <c r="D16" s="4" t="s">
        <v>10</v>
      </c>
      <c r="E16" s="4">
        <v>3.5</v>
      </c>
      <c r="F16" s="9" t="s">
        <v>94</v>
      </c>
      <c r="H16" s="42"/>
      <c r="I16" s="8"/>
      <c r="J16" s="4" t="s">
        <v>10</v>
      </c>
      <c r="K16" s="4">
        <v>5</v>
      </c>
      <c r="L16" s="9" t="s">
        <v>95</v>
      </c>
    </row>
    <row r="17" spans="2:12">
      <c r="B17" s="42"/>
      <c r="C17" s="8"/>
      <c r="D17" s="6" t="s">
        <v>11</v>
      </c>
      <c r="E17" s="6">
        <v>1</v>
      </c>
      <c r="F17" s="7" t="s">
        <v>96</v>
      </c>
      <c r="H17" s="42"/>
      <c r="I17" s="8"/>
      <c r="J17" s="6" t="s">
        <v>11</v>
      </c>
      <c r="K17" s="6"/>
      <c r="L17" s="7"/>
    </row>
    <row r="18" spans="2:12">
      <c r="B18" s="42"/>
      <c r="C18" s="8"/>
      <c r="D18" s="4" t="s">
        <v>12</v>
      </c>
      <c r="E18" s="4">
        <v>2.5</v>
      </c>
      <c r="F18" s="9"/>
      <c r="H18" s="42"/>
      <c r="I18" s="8"/>
      <c r="J18" s="4" t="s">
        <v>12</v>
      </c>
      <c r="L18" s="9"/>
    </row>
    <row r="19" spans="2:12">
      <c r="B19" s="42"/>
      <c r="C19" s="8"/>
      <c r="D19" s="6" t="s">
        <v>13</v>
      </c>
      <c r="E19" s="6"/>
      <c r="F19" s="7"/>
      <c r="H19" s="42"/>
      <c r="I19" s="8"/>
      <c r="J19" s="6" t="s">
        <v>13</v>
      </c>
      <c r="K19" s="6">
        <v>1</v>
      </c>
      <c r="L19" s="7" t="s">
        <v>97</v>
      </c>
    </row>
    <row r="20" spans="2:12">
      <c r="B20" s="42"/>
      <c r="C20" s="10"/>
      <c r="D20" s="11"/>
      <c r="E20" s="11">
        <f>SUM(E13:E19)</f>
        <v>21</v>
      </c>
      <c r="F20" s="12"/>
      <c r="H20" s="42"/>
      <c r="I20" s="10"/>
      <c r="J20" s="11"/>
      <c r="K20" s="11">
        <f>SUM(K13:K19)</f>
        <v>10</v>
      </c>
      <c r="L20" s="12"/>
    </row>
    <row r="22" spans="2:12">
      <c r="B22" s="42" t="s">
        <v>19</v>
      </c>
      <c r="C22" s="1" t="s">
        <v>20</v>
      </c>
      <c r="D22" s="2" t="s">
        <v>2</v>
      </c>
      <c r="E22" s="2" t="s">
        <v>3</v>
      </c>
      <c r="F22" s="3" t="s">
        <v>4</v>
      </c>
      <c r="H22" s="42" t="s">
        <v>21</v>
      </c>
      <c r="I22" s="1" t="s">
        <v>22</v>
      </c>
      <c r="J22" s="2" t="s">
        <v>2</v>
      </c>
      <c r="K22" s="2" t="s">
        <v>3</v>
      </c>
      <c r="L22" s="3" t="s">
        <v>4</v>
      </c>
    </row>
    <row r="23" spans="2:12" ht="27.75">
      <c r="B23" s="42"/>
      <c r="C23" s="5"/>
      <c r="D23" s="6" t="s">
        <v>7</v>
      </c>
      <c r="E23" s="6">
        <v>6.5</v>
      </c>
      <c r="F23" s="7" t="s">
        <v>98</v>
      </c>
      <c r="H23" s="42"/>
      <c r="I23" s="5"/>
      <c r="J23" s="6" t="s">
        <v>7</v>
      </c>
      <c r="K23" s="6"/>
      <c r="L23" s="7"/>
    </row>
    <row r="24" spans="2:12" ht="27.75">
      <c r="B24" s="42"/>
      <c r="C24" s="8"/>
      <c r="D24" s="4" t="s">
        <v>8</v>
      </c>
      <c r="E24" s="4">
        <v>7.5</v>
      </c>
      <c r="F24" s="9" t="s">
        <v>99</v>
      </c>
      <c r="H24" s="42"/>
      <c r="I24" s="8"/>
      <c r="J24" s="4" t="s">
        <v>8</v>
      </c>
      <c r="L24" s="9"/>
    </row>
    <row r="25" spans="2:12" ht="27.75">
      <c r="B25" s="42"/>
      <c r="C25" s="8"/>
      <c r="D25" s="6" t="s">
        <v>9</v>
      </c>
      <c r="E25" s="6">
        <v>7.5</v>
      </c>
      <c r="F25" s="7" t="s">
        <v>100</v>
      </c>
      <c r="H25" s="42"/>
      <c r="I25" s="8"/>
      <c r="J25" s="6" t="s">
        <v>9</v>
      </c>
      <c r="K25" s="6">
        <v>2</v>
      </c>
      <c r="L25" s="29" t="s">
        <v>101</v>
      </c>
    </row>
    <row r="26" spans="2:12" ht="41.25">
      <c r="B26" s="42"/>
      <c r="C26" s="8"/>
      <c r="D26" s="4" t="s">
        <v>10</v>
      </c>
      <c r="E26" s="4">
        <v>7</v>
      </c>
      <c r="F26" s="9" t="s">
        <v>102</v>
      </c>
      <c r="H26" s="42"/>
      <c r="I26" s="8"/>
      <c r="J26" s="4" t="s">
        <v>10</v>
      </c>
      <c r="L26" s="9"/>
    </row>
    <row r="27" spans="2:12" ht="27.75">
      <c r="B27" s="42"/>
      <c r="C27" s="8"/>
      <c r="D27" s="6" t="s">
        <v>11</v>
      </c>
      <c r="E27" s="6">
        <v>1</v>
      </c>
      <c r="F27" s="7" t="s">
        <v>103</v>
      </c>
      <c r="H27" s="42"/>
      <c r="I27" s="8"/>
      <c r="J27" s="6" t="s">
        <v>11</v>
      </c>
      <c r="K27" s="6"/>
      <c r="L27" s="7"/>
    </row>
    <row r="28" spans="2:12">
      <c r="B28" s="42"/>
      <c r="C28" s="8"/>
      <c r="D28" s="4" t="s">
        <v>12</v>
      </c>
      <c r="E28" s="4">
        <v>0.5</v>
      </c>
      <c r="F28" s="9" t="s">
        <v>104</v>
      </c>
      <c r="H28" s="42"/>
      <c r="I28" s="8"/>
      <c r="J28" s="4" t="s">
        <v>12</v>
      </c>
      <c r="L28" s="9"/>
    </row>
    <row r="29" spans="2:12">
      <c r="B29" s="42"/>
      <c r="C29" s="8"/>
      <c r="D29" s="6" t="s">
        <v>13</v>
      </c>
      <c r="E29" s="6"/>
      <c r="F29" s="7"/>
      <c r="H29" s="42"/>
      <c r="I29" s="8"/>
      <c r="J29" s="6" t="s">
        <v>13</v>
      </c>
      <c r="K29" s="6"/>
      <c r="L29" s="7"/>
    </row>
    <row r="30" spans="2:12">
      <c r="B30" s="42"/>
      <c r="C30" s="10"/>
      <c r="D30" s="11"/>
      <c r="E30" s="11">
        <f>SUM(E23:E29)</f>
        <v>30</v>
      </c>
      <c r="F30" s="12"/>
      <c r="H30" s="42"/>
      <c r="I30" s="10"/>
      <c r="J30" s="11"/>
      <c r="K30" s="11">
        <f>SUM(K23:K29)</f>
        <v>2</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v>1</v>
      </c>
      <c r="L33" s="7" t="s">
        <v>105</v>
      </c>
    </row>
    <row r="34" spans="2:12">
      <c r="B34" s="42"/>
      <c r="C34" s="8"/>
      <c r="D34" s="4" t="s">
        <v>8</v>
      </c>
      <c r="F34" s="9"/>
      <c r="H34" s="42"/>
      <c r="I34" s="8"/>
      <c r="J34" s="4" t="s">
        <v>8</v>
      </c>
      <c r="K34" s="4">
        <v>1.5</v>
      </c>
      <c r="L34" s="9" t="s">
        <v>106</v>
      </c>
    </row>
    <row r="35" spans="2:12" ht="15" customHeight="1">
      <c r="B35" s="42"/>
      <c r="C35" s="8"/>
      <c r="D35" s="6" t="s">
        <v>9</v>
      </c>
      <c r="E35" s="6"/>
      <c r="F35" s="7"/>
      <c r="H35" s="42"/>
      <c r="I35" s="8"/>
      <c r="J35" s="6" t="s">
        <v>9</v>
      </c>
      <c r="K35" s="6">
        <v>3</v>
      </c>
      <c r="L35" s="7" t="s">
        <v>107</v>
      </c>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5.5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27012-E1D4-4CFD-B389-9438E172A13C}">
  <dimension ref="B2:L50"/>
  <sheetViews>
    <sheetView topLeftCell="F1" zoomScale="113" workbookViewId="0">
      <selection activeCell="L42" sqref="L42"/>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10.5</v>
      </c>
      <c r="F3" s="7" t="s">
        <v>108</v>
      </c>
      <c r="H3" s="42"/>
      <c r="I3" s="5"/>
      <c r="J3" s="6" t="s">
        <v>7</v>
      </c>
      <c r="K3" s="6">
        <v>7</v>
      </c>
      <c r="L3" s="7" t="s">
        <v>109</v>
      </c>
    </row>
    <row r="4" spans="2:12">
      <c r="B4" s="42"/>
      <c r="C4" s="8"/>
      <c r="D4" s="4" t="s">
        <v>8</v>
      </c>
      <c r="E4" s="4">
        <v>11.5</v>
      </c>
      <c r="F4" s="9" t="s">
        <v>110</v>
      </c>
      <c r="H4" s="42"/>
      <c r="I4" s="8"/>
      <c r="J4" s="4" t="s">
        <v>8</v>
      </c>
      <c r="K4" s="4">
        <v>7</v>
      </c>
      <c r="L4" s="9" t="s">
        <v>111</v>
      </c>
    </row>
    <row r="5" spans="2:12" ht="27.75">
      <c r="B5" s="42"/>
      <c r="C5" s="8"/>
      <c r="D5" s="6" t="s">
        <v>9</v>
      </c>
      <c r="E5" s="6">
        <v>8.75</v>
      </c>
      <c r="F5" s="7" t="s">
        <v>112</v>
      </c>
      <c r="H5" s="42"/>
      <c r="I5" s="8"/>
      <c r="J5" s="6" t="s">
        <v>9</v>
      </c>
      <c r="K5" s="6">
        <v>2</v>
      </c>
      <c r="L5" s="7" t="s">
        <v>113</v>
      </c>
    </row>
    <row r="6" spans="2:12" ht="27.75">
      <c r="B6" s="42"/>
      <c r="C6" s="8"/>
      <c r="D6" s="4" t="s">
        <v>10</v>
      </c>
      <c r="E6" s="4">
        <v>8.75</v>
      </c>
      <c r="F6" s="9" t="s">
        <v>114</v>
      </c>
      <c r="H6" s="42"/>
      <c r="I6" s="8"/>
      <c r="J6" s="4" t="s">
        <v>10</v>
      </c>
      <c r="K6" s="4">
        <v>2</v>
      </c>
      <c r="L6" s="9" t="s">
        <v>115</v>
      </c>
    </row>
    <row r="7" spans="2:12" ht="27.75">
      <c r="B7" s="42"/>
      <c r="C7" s="8"/>
      <c r="D7" s="6" t="s">
        <v>11</v>
      </c>
      <c r="E7" s="6">
        <v>7.5</v>
      </c>
      <c r="F7" s="7" t="s">
        <v>116</v>
      </c>
      <c r="H7" s="42"/>
      <c r="I7" s="8"/>
      <c r="J7" s="6" t="s">
        <v>11</v>
      </c>
      <c r="K7" s="6">
        <v>2</v>
      </c>
      <c r="L7" s="7" t="s">
        <v>117</v>
      </c>
    </row>
    <row r="8" spans="2:12">
      <c r="B8" s="42"/>
      <c r="C8" s="8"/>
      <c r="D8" s="4" t="s">
        <v>12</v>
      </c>
      <c r="F8" s="9"/>
      <c r="H8" s="42"/>
      <c r="I8" s="8"/>
      <c r="J8" s="4" t="s">
        <v>12</v>
      </c>
      <c r="L8" s="9"/>
    </row>
    <row r="9" spans="2:12">
      <c r="B9" s="42"/>
      <c r="C9" s="8"/>
      <c r="D9" s="6" t="s">
        <v>13</v>
      </c>
      <c r="E9" s="6">
        <v>4.5</v>
      </c>
      <c r="F9" s="7" t="s">
        <v>118</v>
      </c>
      <c r="H9" s="42"/>
      <c r="I9" s="8"/>
      <c r="J9" s="6" t="s">
        <v>13</v>
      </c>
      <c r="K9" s="6"/>
      <c r="L9" s="7"/>
    </row>
    <row r="10" spans="2:12">
      <c r="B10" s="42"/>
      <c r="C10" s="10"/>
      <c r="D10" s="11"/>
      <c r="E10" s="11">
        <f>SUM(E3:E9)</f>
        <v>51.5</v>
      </c>
      <c r="F10" s="12"/>
      <c r="H10" s="42"/>
      <c r="I10" s="10"/>
      <c r="J10" s="11"/>
      <c r="K10" s="11">
        <f>SUM(K3:K9)</f>
        <v>20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8</v>
      </c>
      <c r="F13" s="7" t="s">
        <v>119</v>
      </c>
      <c r="H13" s="42"/>
      <c r="I13" s="5"/>
      <c r="J13" s="6" t="s">
        <v>7</v>
      </c>
      <c r="K13" s="6">
        <v>7</v>
      </c>
      <c r="L13" s="7" t="s">
        <v>120</v>
      </c>
    </row>
    <row r="14" spans="2:12">
      <c r="B14" s="42"/>
      <c r="C14" s="8"/>
      <c r="D14" s="4" t="s">
        <v>8</v>
      </c>
      <c r="E14" s="4">
        <v>7</v>
      </c>
      <c r="F14" s="29" t="s">
        <v>121</v>
      </c>
      <c r="G14" s="4" t="s">
        <v>18</v>
      </c>
      <c r="H14" s="42"/>
      <c r="I14" s="8"/>
      <c r="J14" s="4" t="s">
        <v>8</v>
      </c>
      <c r="K14" s="4">
        <v>7</v>
      </c>
      <c r="L14" s="9" t="s">
        <v>121</v>
      </c>
    </row>
    <row r="15" spans="2:12">
      <c r="B15" s="42"/>
      <c r="C15" s="8"/>
      <c r="D15" s="6" t="s">
        <v>9</v>
      </c>
      <c r="E15" s="6">
        <v>4</v>
      </c>
      <c r="F15" s="7" t="s">
        <v>122</v>
      </c>
      <c r="H15" s="42"/>
      <c r="I15" s="8"/>
      <c r="J15" s="6" t="s">
        <v>9</v>
      </c>
      <c r="K15" s="6">
        <v>4</v>
      </c>
      <c r="L15" s="7" t="s">
        <v>123</v>
      </c>
    </row>
    <row r="16" spans="2:12">
      <c r="B16" s="42"/>
      <c r="C16" s="8"/>
      <c r="D16" s="4" t="s">
        <v>10</v>
      </c>
      <c r="E16" s="4">
        <v>4</v>
      </c>
      <c r="F16" s="9" t="s">
        <v>124</v>
      </c>
      <c r="H16" s="42"/>
      <c r="I16" s="8"/>
      <c r="J16" s="4" t="s">
        <v>10</v>
      </c>
      <c r="K16" s="4">
        <v>2.5</v>
      </c>
      <c r="L16" s="9" t="s">
        <v>125</v>
      </c>
    </row>
    <row r="17" spans="2:12">
      <c r="B17" s="42"/>
      <c r="C17" s="8"/>
      <c r="D17" s="6" t="s">
        <v>11</v>
      </c>
      <c r="E17" s="6">
        <v>2</v>
      </c>
      <c r="F17" s="7" t="s">
        <v>126</v>
      </c>
      <c r="H17" s="42"/>
      <c r="I17" s="8"/>
      <c r="J17" s="6" t="s">
        <v>11</v>
      </c>
      <c r="K17" s="6"/>
      <c r="L17" s="7"/>
    </row>
    <row r="18" spans="2:12">
      <c r="B18" s="42"/>
      <c r="C18" s="8"/>
      <c r="D18" s="4" t="s">
        <v>12</v>
      </c>
      <c r="F18" s="9"/>
      <c r="H18" s="42"/>
      <c r="I18" s="8"/>
      <c r="J18" s="4" t="s">
        <v>12</v>
      </c>
      <c r="L18" s="9"/>
    </row>
    <row r="19" spans="2:12">
      <c r="B19" s="42"/>
      <c r="C19" s="8"/>
      <c r="D19" s="6" t="s">
        <v>13</v>
      </c>
      <c r="E19" s="6">
        <v>0.5</v>
      </c>
      <c r="F19" s="7"/>
      <c r="H19" s="42"/>
      <c r="I19" s="8"/>
      <c r="J19" s="6" t="s">
        <v>13</v>
      </c>
      <c r="K19" s="6"/>
      <c r="L19" s="7"/>
    </row>
    <row r="20" spans="2:12">
      <c r="B20" s="42"/>
      <c r="C20" s="10"/>
      <c r="D20" s="11"/>
      <c r="E20" s="11">
        <f>SUM(E13:E19)</f>
        <v>25.5</v>
      </c>
      <c r="F20" s="12"/>
      <c r="H20" s="42"/>
      <c r="I20" s="10"/>
      <c r="J20" s="11"/>
      <c r="K20" s="11">
        <f>SUM(K13:K19)</f>
        <v>20.5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9</v>
      </c>
      <c r="F23" s="7" t="s">
        <v>127</v>
      </c>
      <c r="H23" s="42"/>
      <c r="I23" s="5"/>
      <c r="J23" s="6" t="s">
        <v>7</v>
      </c>
      <c r="K23" s="6">
        <v>4</v>
      </c>
      <c r="L23" s="29" t="s">
        <v>128</v>
      </c>
    </row>
    <row r="24" spans="2:12" ht="27.75">
      <c r="B24" s="42"/>
      <c r="C24" s="8"/>
      <c r="D24" s="4" t="s">
        <v>8</v>
      </c>
      <c r="E24" s="4">
        <v>10</v>
      </c>
      <c r="F24" s="9" t="s">
        <v>129</v>
      </c>
      <c r="H24" s="42"/>
      <c r="I24" s="8"/>
      <c r="J24" s="4" t="s">
        <v>8</v>
      </c>
      <c r="K24" s="4">
        <v>9</v>
      </c>
      <c r="L24" s="29" t="s">
        <v>130</v>
      </c>
    </row>
    <row r="25" spans="2:12">
      <c r="B25" s="42"/>
      <c r="C25" s="8"/>
      <c r="D25" s="6" t="s">
        <v>9</v>
      </c>
      <c r="E25" s="6">
        <v>5.5</v>
      </c>
      <c r="F25" s="7" t="s">
        <v>131</v>
      </c>
      <c r="H25" s="42"/>
      <c r="I25" s="8"/>
      <c r="J25" s="6" t="s">
        <v>9</v>
      </c>
      <c r="K25" s="6"/>
      <c r="L25" s="7"/>
    </row>
    <row r="26" spans="2:12" ht="27.75">
      <c r="B26" s="42"/>
      <c r="C26" s="8"/>
      <c r="D26" s="4" t="s">
        <v>10</v>
      </c>
      <c r="E26" s="4">
        <v>7</v>
      </c>
      <c r="F26" s="9" t="s">
        <v>132</v>
      </c>
      <c r="H26" s="42"/>
      <c r="I26" s="8"/>
      <c r="J26" s="4" t="s">
        <v>10</v>
      </c>
      <c r="L26" s="9"/>
    </row>
    <row r="27" spans="2:12" ht="27.75">
      <c r="B27" s="42"/>
      <c r="C27" s="8"/>
      <c r="D27" s="6" t="s">
        <v>11</v>
      </c>
      <c r="E27" s="6">
        <v>5</v>
      </c>
      <c r="F27" s="7" t="s">
        <v>133</v>
      </c>
      <c r="H27" s="42"/>
      <c r="I27" s="8"/>
      <c r="J27" s="6" t="s">
        <v>11</v>
      </c>
      <c r="K27" s="6"/>
      <c r="L27" s="7"/>
    </row>
    <row r="28" spans="2:12">
      <c r="B28" s="42"/>
      <c r="C28" s="8"/>
      <c r="D28" s="4" t="s">
        <v>12</v>
      </c>
      <c r="E28" s="4">
        <v>1.5</v>
      </c>
      <c r="F28" s="9" t="s">
        <v>134</v>
      </c>
      <c r="H28" s="42"/>
      <c r="I28" s="8"/>
      <c r="J28" s="4" t="s">
        <v>12</v>
      </c>
      <c r="L28" s="9"/>
    </row>
    <row r="29" spans="2:12">
      <c r="B29" s="42"/>
      <c r="C29" s="8"/>
      <c r="D29" s="6" t="s">
        <v>13</v>
      </c>
      <c r="E29" s="6">
        <v>2</v>
      </c>
      <c r="F29" s="7" t="s">
        <v>135</v>
      </c>
      <c r="H29" s="42"/>
      <c r="I29" s="8"/>
      <c r="J29" s="6" t="s">
        <v>13</v>
      </c>
      <c r="K29" s="6"/>
      <c r="L29" s="7"/>
    </row>
    <row r="30" spans="2:12">
      <c r="B30" s="42"/>
      <c r="C30" s="10"/>
      <c r="D30" s="11"/>
      <c r="E30" s="11">
        <f>SUM(E23:E29)</f>
        <v>40</v>
      </c>
      <c r="F30" s="12"/>
      <c r="H30" s="42"/>
      <c r="I30" s="10"/>
      <c r="J30" s="11"/>
      <c r="K30" s="11">
        <f>SUM(K23:K29)</f>
        <v>13</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v>7</v>
      </c>
      <c r="L33" s="7" t="s">
        <v>136</v>
      </c>
    </row>
    <row r="34" spans="2:12">
      <c r="B34" s="42"/>
      <c r="C34" s="8"/>
      <c r="D34" s="4" t="s">
        <v>8</v>
      </c>
      <c r="F34" s="9"/>
      <c r="H34" s="42"/>
      <c r="I34" s="8"/>
      <c r="J34" s="4" t="s">
        <v>8</v>
      </c>
      <c r="K34" s="4">
        <v>1</v>
      </c>
      <c r="L34" s="9" t="s">
        <v>137</v>
      </c>
    </row>
    <row r="35" spans="2:12" ht="15" customHeight="1">
      <c r="B35" s="42"/>
      <c r="C35" s="8"/>
      <c r="D35" s="6" t="s">
        <v>9</v>
      </c>
      <c r="E35" s="6"/>
      <c r="F35" s="7"/>
      <c r="H35" s="42"/>
      <c r="I35" s="8"/>
      <c r="J35" s="6" t="s">
        <v>9</v>
      </c>
      <c r="K35" s="6">
        <v>2</v>
      </c>
      <c r="L35" s="7" t="s">
        <v>138</v>
      </c>
    </row>
    <row r="36" spans="2:12">
      <c r="B36" s="42"/>
      <c r="C36" s="8"/>
      <c r="D36" s="4" t="s">
        <v>10</v>
      </c>
      <c r="F36" s="9"/>
      <c r="H36" s="42"/>
      <c r="I36" s="8"/>
      <c r="J36" s="4" t="s">
        <v>10</v>
      </c>
      <c r="K36" s="4">
        <v>0.5</v>
      </c>
      <c r="L36" s="9" t="s">
        <v>139</v>
      </c>
    </row>
    <row r="37" spans="2:12">
      <c r="B37" s="42"/>
      <c r="C37" s="8"/>
      <c r="D37" s="6" t="s">
        <v>11</v>
      </c>
      <c r="E37" s="6"/>
      <c r="F37" s="7"/>
      <c r="H37" s="42"/>
      <c r="I37" s="8"/>
      <c r="J37" s="6" t="s">
        <v>11</v>
      </c>
      <c r="K37" s="6">
        <v>0.5</v>
      </c>
      <c r="L37" s="7" t="s">
        <v>140</v>
      </c>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11</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K44" s="4">
        <v>7</v>
      </c>
      <c r="L44" s="9" t="s">
        <v>141</v>
      </c>
    </row>
    <row r="45" spans="2:12">
      <c r="B45" s="42"/>
      <c r="C45" s="8"/>
      <c r="D45" s="6" t="s">
        <v>9</v>
      </c>
      <c r="E45" s="6"/>
      <c r="F45" s="7"/>
      <c r="H45" s="42"/>
      <c r="I45" s="8"/>
      <c r="J45" s="6" t="s">
        <v>9</v>
      </c>
      <c r="K45" s="6">
        <v>4</v>
      </c>
      <c r="L45" s="7" t="s">
        <v>142</v>
      </c>
    </row>
    <row r="46" spans="2:12">
      <c r="B46" s="42"/>
      <c r="C46" s="8"/>
      <c r="D46" s="4" t="s">
        <v>10</v>
      </c>
      <c r="F46" s="9"/>
      <c r="H46" s="42"/>
      <c r="I46" s="8"/>
      <c r="J46" s="4" t="s">
        <v>10</v>
      </c>
      <c r="K46" s="4">
        <v>3</v>
      </c>
      <c r="L46" s="9" t="s">
        <v>143</v>
      </c>
    </row>
    <row r="47" spans="2:12">
      <c r="B47" s="42"/>
      <c r="C47" s="8"/>
      <c r="D47" s="6" t="s">
        <v>11</v>
      </c>
      <c r="E47" s="6"/>
      <c r="F47" s="7"/>
      <c r="H47" s="42"/>
      <c r="I47" s="8"/>
      <c r="J47" s="6" t="s">
        <v>11</v>
      </c>
      <c r="K47" s="6">
        <v>2</v>
      </c>
      <c r="L47" s="7" t="s">
        <v>144</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16</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AD68-E451-41C1-AABA-A816865DF8BE}">
  <dimension ref="B2:L50"/>
  <sheetViews>
    <sheetView topLeftCell="F1" zoomScale="119" workbookViewId="0">
      <selection activeCell="L26" sqref="L26"/>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10.5</v>
      </c>
      <c r="F3" s="7" t="s">
        <v>145</v>
      </c>
      <c r="H3" s="42"/>
      <c r="I3" s="5"/>
      <c r="J3" s="6" t="s">
        <v>7</v>
      </c>
      <c r="K3" s="6">
        <v>7</v>
      </c>
      <c r="L3" s="7" t="s">
        <v>146</v>
      </c>
    </row>
    <row r="4" spans="2:12" ht="27.75">
      <c r="B4" s="42"/>
      <c r="C4" s="8"/>
      <c r="D4" s="4" t="s">
        <v>8</v>
      </c>
      <c r="E4" s="4">
        <v>8.5</v>
      </c>
      <c r="F4" s="9" t="s">
        <v>147</v>
      </c>
      <c r="H4" s="42"/>
      <c r="I4" s="8"/>
      <c r="J4" s="4" t="s">
        <v>8</v>
      </c>
      <c r="K4" s="4">
        <v>0.5</v>
      </c>
      <c r="L4" s="9" t="s">
        <v>148</v>
      </c>
    </row>
    <row r="5" spans="2:12">
      <c r="B5" s="42"/>
      <c r="C5" s="8"/>
      <c r="D5" s="6" t="s">
        <v>9</v>
      </c>
      <c r="E5" s="6">
        <v>9.5</v>
      </c>
      <c r="F5" s="7" t="s">
        <v>149</v>
      </c>
      <c r="H5" s="42"/>
      <c r="I5" s="8"/>
      <c r="J5" s="6" t="s">
        <v>9</v>
      </c>
      <c r="K5" s="6">
        <v>6</v>
      </c>
      <c r="L5" s="7" t="s">
        <v>146</v>
      </c>
    </row>
    <row r="6" spans="2:12">
      <c r="B6" s="42"/>
      <c r="C6" s="8"/>
      <c r="D6" s="4" t="s">
        <v>10</v>
      </c>
      <c r="E6" s="4">
        <v>6.75</v>
      </c>
      <c r="F6" s="9" t="s">
        <v>150</v>
      </c>
      <c r="H6" s="42"/>
      <c r="I6" s="8"/>
      <c r="J6" s="4" t="s">
        <v>10</v>
      </c>
      <c r="K6" s="4">
        <v>0.5</v>
      </c>
      <c r="L6" s="9" t="s">
        <v>151</v>
      </c>
    </row>
    <row r="7" spans="2:12">
      <c r="B7" s="42"/>
      <c r="C7" s="8"/>
      <c r="D7" s="6" t="s">
        <v>11</v>
      </c>
      <c r="E7" s="6">
        <v>6.5</v>
      </c>
      <c r="F7" s="7" t="s">
        <v>152</v>
      </c>
      <c r="H7" s="42"/>
      <c r="I7" s="8"/>
      <c r="J7" s="6" t="s">
        <v>11</v>
      </c>
      <c r="K7" s="6">
        <v>2</v>
      </c>
      <c r="L7" s="7" t="s">
        <v>153</v>
      </c>
    </row>
    <row r="8" spans="2:12">
      <c r="B8" s="42"/>
      <c r="C8" s="8"/>
      <c r="D8" s="4" t="s">
        <v>12</v>
      </c>
      <c r="F8" s="9"/>
      <c r="H8" s="42"/>
      <c r="I8" s="8"/>
      <c r="J8" s="4" t="s">
        <v>12</v>
      </c>
      <c r="L8" s="9"/>
    </row>
    <row r="9" spans="2:12">
      <c r="B9" s="42"/>
      <c r="C9" s="8"/>
      <c r="D9" s="6" t="s">
        <v>13</v>
      </c>
      <c r="E9" s="6">
        <v>2</v>
      </c>
      <c r="F9" s="7" t="s">
        <v>154</v>
      </c>
      <c r="H9" s="42"/>
      <c r="I9" s="8"/>
      <c r="J9" s="6" t="s">
        <v>13</v>
      </c>
      <c r="K9" s="6"/>
      <c r="L9" s="7"/>
    </row>
    <row r="10" spans="2:12">
      <c r="B10" s="42"/>
      <c r="C10" s="10"/>
      <c r="D10" s="11"/>
      <c r="E10" s="11">
        <f>SUM(E3:E9)</f>
        <v>43.75</v>
      </c>
      <c r="F10" s="30"/>
      <c r="H10" s="42"/>
      <c r="I10" s="10"/>
      <c r="J10" s="11"/>
      <c r="K10" s="11">
        <f>SUM(K3:K9)</f>
        <v>16</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8.5</v>
      </c>
      <c r="F13" s="7" t="s">
        <v>155</v>
      </c>
      <c r="H13" s="42"/>
      <c r="I13" s="5"/>
      <c r="J13" s="6" t="s">
        <v>7</v>
      </c>
      <c r="K13" s="6">
        <v>5</v>
      </c>
      <c r="L13" s="7" t="s">
        <v>156</v>
      </c>
    </row>
    <row r="14" spans="2:12" ht="27.75">
      <c r="B14" s="42"/>
      <c r="C14" s="8"/>
      <c r="D14" s="4" t="s">
        <v>8</v>
      </c>
      <c r="E14" s="4">
        <v>5</v>
      </c>
      <c r="F14" s="9" t="s">
        <v>157</v>
      </c>
      <c r="G14" s="4" t="s">
        <v>18</v>
      </c>
      <c r="H14" s="42"/>
      <c r="I14" s="8"/>
      <c r="J14" s="4" t="s">
        <v>8</v>
      </c>
      <c r="K14" s="4">
        <v>1.5</v>
      </c>
      <c r="L14" s="9" t="s">
        <v>158</v>
      </c>
    </row>
    <row r="15" spans="2:12" ht="27.75">
      <c r="B15" s="42"/>
      <c r="C15" s="8"/>
      <c r="D15" s="6" t="s">
        <v>9</v>
      </c>
      <c r="E15" s="6">
        <v>7</v>
      </c>
      <c r="F15" s="7" t="s">
        <v>159</v>
      </c>
      <c r="H15" s="42"/>
      <c r="I15" s="8"/>
      <c r="J15" s="6" t="s">
        <v>9</v>
      </c>
      <c r="K15" s="6">
        <v>5.5</v>
      </c>
      <c r="L15" s="7" t="s">
        <v>160</v>
      </c>
    </row>
    <row r="16" spans="2:12">
      <c r="B16" s="42"/>
      <c r="C16" s="8"/>
      <c r="D16" s="4" t="s">
        <v>10</v>
      </c>
      <c r="E16" s="4">
        <v>2</v>
      </c>
      <c r="F16" s="9" t="s">
        <v>161</v>
      </c>
      <c r="H16" s="42"/>
      <c r="I16" s="8"/>
      <c r="J16" s="4" t="s">
        <v>10</v>
      </c>
      <c r="L16" s="9" t="s">
        <v>162</v>
      </c>
    </row>
    <row r="17" spans="2:12" ht="27.75">
      <c r="B17" s="42"/>
      <c r="C17" s="8"/>
      <c r="D17" s="6" t="s">
        <v>11</v>
      </c>
      <c r="E17" s="6">
        <v>4</v>
      </c>
      <c r="F17" s="7" t="s">
        <v>163</v>
      </c>
      <c r="H17" s="42"/>
      <c r="I17" s="8"/>
      <c r="J17" s="6" t="s">
        <v>11</v>
      </c>
      <c r="K17" s="6">
        <v>2</v>
      </c>
      <c r="L17" s="7" t="s">
        <v>164</v>
      </c>
    </row>
    <row r="18" spans="2:12">
      <c r="B18" s="42"/>
      <c r="C18" s="8"/>
      <c r="D18" s="4" t="s">
        <v>12</v>
      </c>
      <c r="F18" s="9"/>
      <c r="H18" s="42"/>
      <c r="I18" s="8"/>
      <c r="J18" s="4" t="s">
        <v>12</v>
      </c>
      <c r="L18" s="9" t="s">
        <v>165</v>
      </c>
    </row>
    <row r="19" spans="2:12">
      <c r="B19" s="42"/>
      <c r="C19" s="8"/>
      <c r="D19" s="6" t="s">
        <v>13</v>
      </c>
      <c r="E19" s="6"/>
      <c r="F19" s="7"/>
      <c r="H19" s="42"/>
      <c r="I19" s="8"/>
      <c r="J19" s="6" t="s">
        <v>13</v>
      </c>
      <c r="K19" s="6"/>
      <c r="L19" s="7"/>
    </row>
    <row r="20" spans="2:12">
      <c r="B20" s="42"/>
      <c r="C20" s="10"/>
      <c r="D20" s="11"/>
      <c r="E20" s="11">
        <f>SUM(E13:E19)</f>
        <v>26.5</v>
      </c>
      <c r="F20" s="12"/>
      <c r="H20" s="42"/>
      <c r="I20" s="10"/>
      <c r="J20" s="11"/>
      <c r="K20" s="11">
        <f>SUM(K13:K19)</f>
        <v>14</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9</v>
      </c>
      <c r="F23" s="7" t="s">
        <v>166</v>
      </c>
      <c r="H23" s="42"/>
      <c r="I23" s="5"/>
      <c r="J23" s="6" t="s">
        <v>7</v>
      </c>
      <c r="K23" s="6"/>
      <c r="L23" s="7"/>
    </row>
    <row r="24" spans="2:12" ht="27.75">
      <c r="B24" s="42"/>
      <c r="C24" s="8"/>
      <c r="D24" s="4" t="s">
        <v>8</v>
      </c>
      <c r="E24" s="4">
        <v>7.5</v>
      </c>
      <c r="F24" s="9" t="s">
        <v>167</v>
      </c>
      <c r="H24" s="42"/>
      <c r="I24" s="8"/>
      <c r="J24" s="4" t="s">
        <v>8</v>
      </c>
      <c r="L24" s="9" t="s">
        <v>168</v>
      </c>
    </row>
    <row r="25" spans="2:12">
      <c r="B25" s="42"/>
      <c r="C25" s="8"/>
      <c r="D25" s="6" t="s">
        <v>9</v>
      </c>
      <c r="E25" s="6">
        <v>8.5</v>
      </c>
      <c r="F25" s="7" t="s">
        <v>169</v>
      </c>
      <c r="H25" s="42"/>
      <c r="I25" s="8"/>
      <c r="J25" s="6" t="s">
        <v>9</v>
      </c>
      <c r="K25" s="6">
        <v>2.5</v>
      </c>
      <c r="L25" s="7" t="s">
        <v>170</v>
      </c>
    </row>
    <row r="26" spans="2:12">
      <c r="B26" s="42"/>
      <c r="C26" s="8"/>
      <c r="D26" s="4" t="s">
        <v>10</v>
      </c>
      <c r="E26" s="4">
        <v>7</v>
      </c>
      <c r="F26" s="9" t="s">
        <v>171</v>
      </c>
      <c r="H26" s="42"/>
      <c r="I26" s="8"/>
      <c r="J26" s="4" t="s">
        <v>10</v>
      </c>
      <c r="K26" s="4">
        <v>6</v>
      </c>
      <c r="L26" s="9" t="s">
        <v>172</v>
      </c>
    </row>
    <row r="27" spans="2:12" ht="27.75">
      <c r="B27" s="42"/>
      <c r="C27" s="8"/>
      <c r="D27" s="6" t="s">
        <v>11</v>
      </c>
      <c r="E27" s="6">
        <v>7</v>
      </c>
      <c r="F27" s="7" t="s">
        <v>173</v>
      </c>
      <c r="H27" s="42"/>
      <c r="I27" s="8"/>
      <c r="J27" s="6" t="s">
        <v>11</v>
      </c>
      <c r="K27" s="6"/>
      <c r="L27" s="7"/>
    </row>
    <row r="28" spans="2:12">
      <c r="B28" s="42"/>
      <c r="C28" s="8"/>
      <c r="D28" s="4" t="s">
        <v>12</v>
      </c>
      <c r="E28" s="4">
        <v>2</v>
      </c>
      <c r="F28" s="9" t="s">
        <v>165</v>
      </c>
      <c r="H28" s="42"/>
      <c r="I28" s="8"/>
      <c r="J28" s="4" t="s">
        <v>12</v>
      </c>
      <c r="L28" s="9"/>
    </row>
    <row r="29" spans="2:12">
      <c r="B29" s="42"/>
      <c r="C29" s="8"/>
      <c r="D29" s="6" t="s">
        <v>13</v>
      </c>
      <c r="E29" s="6">
        <v>0.5</v>
      </c>
      <c r="F29" s="7" t="s">
        <v>174</v>
      </c>
      <c r="H29" s="42"/>
      <c r="I29" s="8"/>
      <c r="J29" s="6" t="s">
        <v>13</v>
      </c>
      <c r="K29" s="6">
        <v>2</v>
      </c>
      <c r="L29" s="7" t="s">
        <v>175</v>
      </c>
    </row>
    <row r="30" spans="2:12">
      <c r="B30" s="42"/>
      <c r="C30" s="10"/>
      <c r="D30" s="11"/>
      <c r="E30" s="11">
        <f>SUM(E23:E29)</f>
        <v>41.5</v>
      </c>
      <c r="F30" s="12"/>
      <c r="H30" s="42"/>
      <c r="I30" s="10"/>
      <c r="J30" s="11"/>
      <c r="K30" s="11">
        <f>SUM(K23:K29)</f>
        <v>10.5</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2</v>
      </c>
      <c r="F33" s="7" t="s">
        <v>176</v>
      </c>
      <c r="H33" s="42"/>
      <c r="I33" s="5"/>
      <c r="J33" s="6" t="s">
        <v>7</v>
      </c>
      <c r="K33" s="6">
        <v>4</v>
      </c>
      <c r="L33" s="7" t="s">
        <v>177</v>
      </c>
    </row>
    <row r="34" spans="2:12" ht="27.75">
      <c r="B34" s="42"/>
      <c r="C34" s="8"/>
      <c r="D34" s="4" t="s">
        <v>8</v>
      </c>
      <c r="E34" s="4">
        <v>6.5</v>
      </c>
      <c r="F34" s="9" t="s">
        <v>178</v>
      </c>
      <c r="H34" s="42"/>
      <c r="I34" s="8"/>
      <c r="J34" s="4" t="s">
        <v>8</v>
      </c>
      <c r="K34" s="4">
        <v>3</v>
      </c>
      <c r="L34" s="9" t="s">
        <v>179</v>
      </c>
    </row>
    <row r="35" spans="2:12" ht="15" customHeight="1">
      <c r="B35" s="42"/>
      <c r="C35" s="8"/>
      <c r="D35" s="6" t="s">
        <v>9</v>
      </c>
      <c r="E35" s="6">
        <v>6</v>
      </c>
      <c r="F35" s="7" t="s">
        <v>156</v>
      </c>
      <c r="H35" s="42"/>
      <c r="I35" s="8"/>
      <c r="J35" s="6" t="s">
        <v>9</v>
      </c>
      <c r="K35" s="6">
        <v>6</v>
      </c>
      <c r="L35" s="7" t="s">
        <v>180</v>
      </c>
    </row>
    <row r="36" spans="2:12" ht="27.75">
      <c r="B36" s="42"/>
      <c r="C36" s="8"/>
      <c r="D36" s="4" t="s">
        <v>10</v>
      </c>
      <c r="E36" s="4">
        <v>5</v>
      </c>
      <c r="F36" s="9" t="s">
        <v>181</v>
      </c>
      <c r="H36" s="42"/>
      <c r="I36" s="8"/>
      <c r="J36" s="4" t="s">
        <v>10</v>
      </c>
      <c r="K36" s="4">
        <v>6</v>
      </c>
      <c r="L36" s="9" t="s">
        <v>182</v>
      </c>
    </row>
    <row r="37" spans="2:12">
      <c r="B37" s="42"/>
      <c r="C37" s="8"/>
      <c r="D37" s="6" t="s">
        <v>11</v>
      </c>
      <c r="E37" s="6">
        <v>4</v>
      </c>
      <c r="F37" s="7" t="s">
        <v>183</v>
      </c>
      <c r="H37" s="42"/>
      <c r="I37" s="8"/>
      <c r="J37" s="6" t="s">
        <v>11</v>
      </c>
      <c r="K37" s="6">
        <v>4</v>
      </c>
      <c r="L37" s="7" t="s">
        <v>184</v>
      </c>
    </row>
    <row r="38" spans="2:12">
      <c r="B38" s="42"/>
      <c r="C38" s="8"/>
      <c r="D38" s="4" t="s">
        <v>12</v>
      </c>
      <c r="F38" s="9"/>
      <c r="H38" s="42"/>
      <c r="I38" s="8"/>
      <c r="J38" s="4" t="s">
        <v>12</v>
      </c>
      <c r="K38" s="4">
        <v>6</v>
      </c>
      <c r="L38" s="9" t="s">
        <v>185</v>
      </c>
    </row>
    <row r="39" spans="2:12">
      <c r="B39" s="42"/>
      <c r="C39" s="8"/>
      <c r="D39" s="6" t="s">
        <v>13</v>
      </c>
      <c r="E39" s="6"/>
      <c r="F39" s="7"/>
      <c r="H39" s="42"/>
      <c r="I39" s="8"/>
      <c r="J39" s="6" t="s">
        <v>13</v>
      </c>
      <c r="K39" s="6"/>
      <c r="L39" s="7"/>
    </row>
    <row r="40" spans="2:12">
      <c r="B40" s="42"/>
      <c r="C40" s="10"/>
      <c r="D40" s="11"/>
      <c r="E40" s="11">
        <f>SUM(E33:E39)</f>
        <v>23.5</v>
      </c>
      <c r="F40" s="12"/>
      <c r="H40" s="42"/>
      <c r="I40" s="10"/>
      <c r="J40" s="11"/>
      <c r="K40" s="11">
        <f>SUM(K33:K39)</f>
        <v>29</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6</v>
      </c>
      <c r="F43" s="7" t="s">
        <v>186</v>
      </c>
      <c r="H43" s="42"/>
      <c r="I43" s="5"/>
      <c r="J43" s="6" t="s">
        <v>7</v>
      </c>
      <c r="K43" s="6">
        <v>7.5</v>
      </c>
      <c r="L43" s="7" t="s">
        <v>187</v>
      </c>
    </row>
    <row r="44" spans="2:12">
      <c r="B44" s="42"/>
      <c r="C44" s="8"/>
      <c r="D44" s="4" t="s">
        <v>8</v>
      </c>
      <c r="E44" s="4">
        <v>6</v>
      </c>
      <c r="F44" s="9" t="s">
        <v>188</v>
      </c>
      <c r="H44" s="42"/>
      <c r="I44" s="8"/>
      <c r="J44" s="4" t="s">
        <v>8</v>
      </c>
      <c r="K44" s="4">
        <v>5</v>
      </c>
      <c r="L44" s="9" t="s">
        <v>189</v>
      </c>
    </row>
    <row r="45" spans="2:12">
      <c r="B45" s="42"/>
      <c r="C45" s="8"/>
      <c r="D45" s="6" t="s">
        <v>9</v>
      </c>
      <c r="E45" s="6">
        <v>6</v>
      </c>
      <c r="F45" s="7" t="s">
        <v>190</v>
      </c>
      <c r="H45" s="42"/>
      <c r="I45" s="8"/>
      <c r="J45" s="6" t="s">
        <v>9</v>
      </c>
      <c r="K45" s="6">
        <v>6.5</v>
      </c>
      <c r="L45" s="7" t="s">
        <v>191</v>
      </c>
    </row>
    <row r="46" spans="2:12">
      <c r="B46" s="42"/>
      <c r="C46" s="8"/>
      <c r="D46" s="4" t="s">
        <v>10</v>
      </c>
      <c r="E46" s="4">
        <v>1.5</v>
      </c>
      <c r="F46" s="9" t="s">
        <v>192</v>
      </c>
      <c r="H46" s="42"/>
      <c r="I46" s="8"/>
      <c r="J46" s="4" t="s">
        <v>10</v>
      </c>
      <c r="K46" s="4">
        <v>4</v>
      </c>
      <c r="L46" s="9" t="s">
        <v>193</v>
      </c>
    </row>
    <row r="47" spans="2:12">
      <c r="B47" s="42"/>
      <c r="C47" s="8"/>
      <c r="D47" s="6" t="s">
        <v>11</v>
      </c>
      <c r="E47" s="6">
        <v>2</v>
      </c>
      <c r="F47" s="7" t="s">
        <v>194</v>
      </c>
      <c r="H47" s="42"/>
      <c r="I47" s="8"/>
      <c r="J47" s="6" t="s">
        <v>11</v>
      </c>
      <c r="K47" s="6">
        <v>3</v>
      </c>
      <c r="L47" s="7" t="s">
        <v>195</v>
      </c>
    </row>
    <row r="48" spans="2:12">
      <c r="B48" s="42"/>
      <c r="C48" s="8"/>
      <c r="D48" s="4" t="s">
        <v>12</v>
      </c>
      <c r="F48" s="9"/>
      <c r="H48" s="42"/>
      <c r="I48" s="8"/>
      <c r="J48" s="4" t="s">
        <v>12</v>
      </c>
      <c r="K48" s="4">
        <v>2</v>
      </c>
      <c r="L48" s="9"/>
    </row>
    <row r="49" spans="2:12">
      <c r="B49" s="42"/>
      <c r="C49" s="8"/>
      <c r="D49" s="6" t="s">
        <v>13</v>
      </c>
      <c r="E49" s="6"/>
      <c r="F49" s="7"/>
      <c r="H49" s="42"/>
      <c r="I49" s="8"/>
      <c r="J49" s="6" t="s">
        <v>13</v>
      </c>
      <c r="K49" s="6"/>
      <c r="L49" s="7"/>
    </row>
    <row r="50" spans="2:12">
      <c r="B50" s="42"/>
      <c r="C50" s="10"/>
      <c r="D50" s="11"/>
      <c r="E50" s="11">
        <f>SUM(E43:E49)</f>
        <v>21.5</v>
      </c>
      <c r="F50" s="12"/>
      <c r="H50" s="42"/>
      <c r="I50" s="10"/>
      <c r="J50" s="11"/>
      <c r="K50" s="11">
        <f>SUM(K43:K49)</f>
        <v>28</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8D025-518E-4E92-A5D6-C1EE630BB049}">
  <dimension ref="B2:L50"/>
  <sheetViews>
    <sheetView topLeftCell="F1" workbookViewId="0">
      <selection activeCell="L14" sqref="L14"/>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9</v>
      </c>
      <c r="F3" s="7" t="s">
        <v>196</v>
      </c>
      <c r="H3" s="42"/>
      <c r="I3" s="5"/>
      <c r="J3" s="6" t="s">
        <v>7</v>
      </c>
      <c r="K3" s="6">
        <v>1</v>
      </c>
      <c r="L3" s="7" t="s">
        <v>197</v>
      </c>
    </row>
    <row r="4" spans="2:12">
      <c r="B4" s="42"/>
      <c r="C4" s="8"/>
      <c r="D4" s="4" t="s">
        <v>8</v>
      </c>
      <c r="E4" s="4">
        <v>9</v>
      </c>
      <c r="F4" s="9" t="s">
        <v>198</v>
      </c>
      <c r="H4" s="42"/>
      <c r="I4" s="8"/>
      <c r="J4" s="4" t="s">
        <v>8</v>
      </c>
      <c r="L4" s="9"/>
    </row>
    <row r="5" spans="2:12">
      <c r="B5" s="42"/>
      <c r="C5" s="8"/>
      <c r="D5" s="6" t="s">
        <v>9</v>
      </c>
      <c r="E5" s="6">
        <v>4</v>
      </c>
      <c r="F5" s="7" t="s">
        <v>199</v>
      </c>
      <c r="H5" s="42"/>
      <c r="I5" s="8"/>
      <c r="J5" s="6" t="s">
        <v>9</v>
      </c>
      <c r="K5" s="6">
        <v>2</v>
      </c>
      <c r="L5" s="7" t="s">
        <v>200</v>
      </c>
    </row>
    <row r="6" spans="2:12" ht="27.75">
      <c r="B6" s="42"/>
      <c r="C6" s="8"/>
      <c r="D6" s="4" t="s">
        <v>10</v>
      </c>
      <c r="E6" s="4">
        <v>9</v>
      </c>
      <c r="F6" s="9" t="s">
        <v>201</v>
      </c>
      <c r="H6" s="42"/>
      <c r="I6" s="8"/>
      <c r="J6" s="4" t="s">
        <v>10</v>
      </c>
      <c r="K6" s="4">
        <v>1.5</v>
      </c>
      <c r="L6" s="9" t="s">
        <v>202</v>
      </c>
    </row>
    <row r="7" spans="2:12">
      <c r="B7" s="42"/>
      <c r="C7" s="8"/>
      <c r="D7" s="6" t="s">
        <v>11</v>
      </c>
      <c r="E7" s="6"/>
      <c r="F7" s="7" t="s">
        <v>203</v>
      </c>
      <c r="H7" s="42"/>
      <c r="I7" s="8"/>
      <c r="J7" s="6" t="s">
        <v>11</v>
      </c>
      <c r="K7" s="6">
        <v>3.5</v>
      </c>
      <c r="L7" s="7" t="s">
        <v>204</v>
      </c>
    </row>
    <row r="8" spans="2:12">
      <c r="B8" s="42"/>
      <c r="C8" s="8"/>
      <c r="D8" s="4" t="s">
        <v>12</v>
      </c>
      <c r="F8" s="9" t="s">
        <v>203</v>
      </c>
      <c r="H8" s="42"/>
      <c r="I8" s="8"/>
      <c r="J8" s="4" t="s">
        <v>12</v>
      </c>
      <c r="K8" s="4">
        <v>2</v>
      </c>
      <c r="L8" s="9" t="s">
        <v>205</v>
      </c>
    </row>
    <row r="9" spans="2:12">
      <c r="B9" s="42"/>
      <c r="C9" s="8"/>
      <c r="D9" s="6" t="s">
        <v>13</v>
      </c>
      <c r="E9" s="6">
        <v>2</v>
      </c>
      <c r="F9" s="7" t="s">
        <v>206</v>
      </c>
      <c r="H9" s="42"/>
      <c r="I9" s="8"/>
      <c r="J9" s="6" t="s">
        <v>13</v>
      </c>
      <c r="K9" s="6"/>
      <c r="L9" s="7"/>
    </row>
    <row r="10" spans="2:12">
      <c r="B10" s="42"/>
      <c r="C10" s="10"/>
      <c r="D10" s="11"/>
      <c r="E10" s="11">
        <f>SUM(E3:E9)</f>
        <v>33</v>
      </c>
      <c r="F10" s="12"/>
      <c r="H10" s="42"/>
      <c r="I10" s="10"/>
      <c r="J10" s="11"/>
      <c r="K10" s="11">
        <f>SUM(K3:K9)</f>
        <v>10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3</v>
      </c>
      <c r="F13" s="7" t="s">
        <v>207</v>
      </c>
      <c r="H13" s="42"/>
      <c r="I13" s="5"/>
      <c r="J13" s="6" t="s">
        <v>7</v>
      </c>
      <c r="K13" s="6">
        <v>4.5</v>
      </c>
      <c r="L13" s="7" t="s">
        <v>208</v>
      </c>
    </row>
    <row r="14" spans="2:12">
      <c r="B14" s="42"/>
      <c r="C14" s="8"/>
      <c r="D14" s="4" t="s">
        <v>8</v>
      </c>
      <c r="E14" s="4">
        <v>4</v>
      </c>
      <c r="F14" s="9" t="s">
        <v>209</v>
      </c>
      <c r="G14" s="4" t="s">
        <v>18</v>
      </c>
      <c r="H14" s="42"/>
      <c r="I14" s="8"/>
      <c r="J14" s="4" t="s">
        <v>8</v>
      </c>
      <c r="K14" s="4">
        <v>4</v>
      </c>
      <c r="L14" s="9" t="s">
        <v>210</v>
      </c>
    </row>
    <row r="15" spans="2:12">
      <c r="B15" s="42"/>
      <c r="C15" s="8"/>
      <c r="D15" s="6" t="s">
        <v>9</v>
      </c>
      <c r="E15" s="6">
        <v>3</v>
      </c>
      <c r="F15" s="7" t="s">
        <v>211</v>
      </c>
      <c r="H15" s="42"/>
      <c r="I15" s="8"/>
      <c r="J15" s="6" t="s">
        <v>9</v>
      </c>
      <c r="K15" s="6">
        <v>0</v>
      </c>
      <c r="L15" s="7"/>
    </row>
    <row r="16" spans="2:12" ht="27.75">
      <c r="B16" s="42"/>
      <c r="C16" s="8"/>
      <c r="D16" s="4" t="s">
        <v>10</v>
      </c>
      <c r="E16" s="4">
        <v>3.5</v>
      </c>
      <c r="F16" s="9" t="s">
        <v>212</v>
      </c>
      <c r="H16" s="42"/>
      <c r="I16" s="8"/>
      <c r="J16" s="4" t="s">
        <v>10</v>
      </c>
      <c r="K16" s="4">
        <v>1.5</v>
      </c>
      <c r="L16" s="9" t="s">
        <v>213</v>
      </c>
    </row>
    <row r="17" spans="2:12">
      <c r="B17" s="42"/>
      <c r="C17" s="8"/>
      <c r="D17" s="6" t="s">
        <v>11</v>
      </c>
      <c r="E17" s="6"/>
      <c r="F17" s="7" t="s">
        <v>214</v>
      </c>
      <c r="H17" s="42"/>
      <c r="I17" s="8"/>
      <c r="J17" s="6" t="s">
        <v>11</v>
      </c>
      <c r="K17" s="6">
        <v>1.5</v>
      </c>
      <c r="L17" s="7" t="s">
        <v>215</v>
      </c>
    </row>
    <row r="18" spans="2:12">
      <c r="B18" s="42"/>
      <c r="C18" s="8"/>
      <c r="D18" s="4" t="s">
        <v>12</v>
      </c>
      <c r="F18" s="9" t="s">
        <v>214</v>
      </c>
      <c r="H18" s="42"/>
      <c r="I18" s="8"/>
      <c r="J18" s="4" t="s">
        <v>12</v>
      </c>
      <c r="L18" s="9"/>
    </row>
    <row r="19" spans="2:12">
      <c r="B19" s="42"/>
      <c r="C19" s="8"/>
      <c r="D19" s="6" t="s">
        <v>13</v>
      </c>
      <c r="E19" s="6"/>
      <c r="F19" s="7" t="s">
        <v>214</v>
      </c>
      <c r="H19" s="42"/>
      <c r="I19" s="8"/>
      <c r="J19" s="6" t="s">
        <v>13</v>
      </c>
      <c r="K19" s="6"/>
      <c r="L19" s="7"/>
    </row>
    <row r="20" spans="2:12">
      <c r="B20" s="42"/>
      <c r="C20" s="10"/>
      <c r="D20" s="11"/>
      <c r="E20" s="11">
        <f>SUM(E13:E19)</f>
        <v>13.5</v>
      </c>
      <c r="F20" s="12"/>
      <c r="H20" s="42"/>
      <c r="I20" s="10"/>
      <c r="J20" s="11"/>
      <c r="K20" s="11">
        <f>SUM(K13:K19)</f>
        <v>11.5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5.5</v>
      </c>
      <c r="F23" s="7" t="s">
        <v>216</v>
      </c>
      <c r="H23" s="42"/>
      <c r="I23" s="5"/>
      <c r="J23" s="6" t="s">
        <v>7</v>
      </c>
      <c r="K23" s="6">
        <v>4</v>
      </c>
      <c r="L23" s="7" t="s">
        <v>217</v>
      </c>
    </row>
    <row r="24" spans="2:12" ht="27.75">
      <c r="B24" s="42"/>
      <c r="C24" s="8"/>
      <c r="D24" s="4" t="s">
        <v>8</v>
      </c>
      <c r="E24" s="4">
        <v>6</v>
      </c>
      <c r="F24" s="9" t="s">
        <v>218</v>
      </c>
      <c r="H24" s="42"/>
      <c r="I24" s="8"/>
      <c r="J24" s="4" t="s">
        <v>8</v>
      </c>
      <c r="K24" s="4">
        <v>4</v>
      </c>
      <c r="L24" s="9" t="s">
        <v>219</v>
      </c>
    </row>
    <row r="25" spans="2:12">
      <c r="B25" s="42"/>
      <c r="C25" s="8"/>
      <c r="D25" s="6" t="s">
        <v>9</v>
      </c>
      <c r="E25" s="6">
        <v>5</v>
      </c>
      <c r="F25" s="7" t="s">
        <v>220</v>
      </c>
      <c r="H25" s="42"/>
      <c r="I25" s="8"/>
      <c r="J25" s="6" t="s">
        <v>9</v>
      </c>
      <c r="K25" s="6"/>
      <c r="L25" s="7"/>
    </row>
    <row r="26" spans="2:12">
      <c r="B26" s="42"/>
      <c r="C26" s="8"/>
      <c r="D26" s="4" t="s">
        <v>10</v>
      </c>
      <c r="E26" s="4">
        <v>5.5</v>
      </c>
      <c r="F26" s="9" t="s">
        <v>221</v>
      </c>
      <c r="H26" s="42"/>
      <c r="I26" s="8"/>
      <c r="J26" s="4" t="s">
        <v>10</v>
      </c>
      <c r="L26" s="9"/>
    </row>
    <row r="27" spans="2:12" ht="27.75">
      <c r="B27" s="42"/>
      <c r="C27" s="8"/>
      <c r="D27" s="6" t="s">
        <v>11</v>
      </c>
      <c r="E27" s="6">
        <v>10</v>
      </c>
      <c r="F27" s="7" t="s">
        <v>222</v>
      </c>
      <c r="H27" s="42"/>
      <c r="I27" s="8"/>
      <c r="J27" s="6" t="s">
        <v>11</v>
      </c>
      <c r="K27" s="6">
        <v>3</v>
      </c>
      <c r="L27" s="7" t="s">
        <v>223</v>
      </c>
    </row>
    <row r="28" spans="2:12">
      <c r="B28" s="42"/>
      <c r="C28" s="8"/>
      <c r="D28" s="4" t="s">
        <v>12</v>
      </c>
      <c r="E28" s="4">
        <v>2.5</v>
      </c>
      <c r="F28" s="9" t="s">
        <v>224</v>
      </c>
      <c r="H28" s="42"/>
      <c r="I28" s="8"/>
      <c r="J28" s="4" t="s">
        <v>12</v>
      </c>
      <c r="L28" s="9"/>
    </row>
    <row r="29" spans="2:12">
      <c r="B29" s="42"/>
      <c r="C29" s="8"/>
      <c r="D29" s="6" t="s">
        <v>13</v>
      </c>
      <c r="E29" s="6">
        <v>1</v>
      </c>
      <c r="F29" s="7" t="s">
        <v>225</v>
      </c>
      <c r="H29" s="42"/>
      <c r="I29" s="8"/>
      <c r="J29" s="6" t="s">
        <v>13</v>
      </c>
      <c r="K29" s="6">
        <v>3</v>
      </c>
      <c r="L29" s="7" t="s">
        <v>226</v>
      </c>
    </row>
    <row r="30" spans="2:12">
      <c r="B30" s="42"/>
      <c r="C30" s="10"/>
      <c r="D30" s="11"/>
      <c r="E30" s="11">
        <f>SUM(E23:E29)</f>
        <v>35.5</v>
      </c>
      <c r="F30" s="12"/>
      <c r="H30" s="42"/>
      <c r="I30" s="10"/>
      <c r="J30" s="11"/>
      <c r="K30" s="11">
        <f>SUM(K23:K29)</f>
        <v>14</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5.5</v>
      </c>
      <c r="F33" s="7" t="s">
        <v>227</v>
      </c>
      <c r="H33" s="42"/>
      <c r="I33" s="5"/>
      <c r="J33" s="6" t="s">
        <v>7</v>
      </c>
      <c r="K33" s="6">
        <v>2</v>
      </c>
      <c r="L33" s="7" t="s">
        <v>228</v>
      </c>
    </row>
    <row r="34" spans="2:12" ht="27.75">
      <c r="B34" s="42"/>
      <c r="C34" s="8"/>
      <c r="D34" s="4" t="s">
        <v>8</v>
      </c>
      <c r="E34" s="4">
        <v>6</v>
      </c>
      <c r="F34" s="9" t="s">
        <v>229</v>
      </c>
      <c r="H34" s="42"/>
      <c r="I34" s="8"/>
      <c r="J34" s="4" t="s">
        <v>8</v>
      </c>
      <c r="K34" s="4">
        <v>5</v>
      </c>
      <c r="L34" s="9" t="s">
        <v>230</v>
      </c>
    </row>
    <row r="35" spans="2:12" ht="31.5" customHeight="1">
      <c r="B35" s="42"/>
      <c r="C35" s="8"/>
      <c r="D35" s="6" t="s">
        <v>9</v>
      </c>
      <c r="E35" s="6">
        <v>4</v>
      </c>
      <c r="F35" s="7" t="s">
        <v>231</v>
      </c>
      <c r="H35" s="42"/>
      <c r="I35" s="8"/>
      <c r="J35" s="6" t="s">
        <v>9</v>
      </c>
      <c r="K35" s="6"/>
      <c r="L35" s="7"/>
    </row>
    <row r="36" spans="2:12" ht="27.75">
      <c r="B36" s="42"/>
      <c r="C36" s="8"/>
      <c r="D36" s="4" t="s">
        <v>10</v>
      </c>
      <c r="E36" s="4">
        <v>5</v>
      </c>
      <c r="F36" s="9" t="s">
        <v>232</v>
      </c>
      <c r="H36" s="42"/>
      <c r="I36" s="8"/>
      <c r="J36" s="4" t="s">
        <v>10</v>
      </c>
      <c r="K36" s="4">
        <v>3</v>
      </c>
      <c r="L36" s="9" t="s">
        <v>233</v>
      </c>
    </row>
    <row r="37" spans="2:12" ht="27.75">
      <c r="B37" s="42"/>
      <c r="C37" s="8"/>
      <c r="D37" s="6" t="s">
        <v>11</v>
      </c>
      <c r="E37" s="6">
        <v>4</v>
      </c>
      <c r="F37" s="7" t="s">
        <v>234</v>
      </c>
      <c r="H37" s="42"/>
      <c r="I37" s="8"/>
      <c r="J37" s="6" t="s">
        <v>11</v>
      </c>
      <c r="K37" s="6">
        <v>0.5</v>
      </c>
      <c r="L37" s="7" t="s">
        <v>235</v>
      </c>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24.5</v>
      </c>
      <c r="F40" s="12"/>
      <c r="H40" s="42"/>
      <c r="I40" s="10"/>
      <c r="J40" s="11"/>
      <c r="K40" s="11">
        <f>SUM(K33:K39)</f>
        <v>10.5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3.5</v>
      </c>
      <c r="F43" s="7" t="s">
        <v>236</v>
      </c>
      <c r="H43" s="42"/>
      <c r="I43" s="5"/>
      <c r="J43" s="6" t="s">
        <v>7</v>
      </c>
      <c r="K43" s="6">
        <v>1.5</v>
      </c>
      <c r="L43" s="7" t="s">
        <v>237</v>
      </c>
    </row>
    <row r="44" spans="2:12" ht="27.75">
      <c r="B44" s="42"/>
      <c r="C44" s="8"/>
      <c r="D44" s="4" t="s">
        <v>8</v>
      </c>
      <c r="E44" s="4">
        <v>5</v>
      </c>
      <c r="F44" s="9" t="s">
        <v>238</v>
      </c>
      <c r="H44" s="42"/>
      <c r="I44" s="8"/>
      <c r="J44" s="4" t="s">
        <v>8</v>
      </c>
      <c r="K44" s="4">
        <v>0.5</v>
      </c>
      <c r="L44" s="9" t="s">
        <v>239</v>
      </c>
    </row>
    <row r="45" spans="2:12">
      <c r="B45" s="42"/>
      <c r="C45" s="8"/>
      <c r="D45" s="6" t="s">
        <v>9</v>
      </c>
      <c r="E45" s="6">
        <v>5</v>
      </c>
      <c r="F45" s="7" t="s">
        <v>240</v>
      </c>
      <c r="H45" s="42"/>
      <c r="I45" s="8"/>
      <c r="J45" s="6" t="s">
        <v>9</v>
      </c>
      <c r="K45" s="6">
        <v>2</v>
      </c>
      <c r="L45" s="7" t="s">
        <v>241</v>
      </c>
    </row>
    <row r="46" spans="2:12" ht="27.75">
      <c r="B46" s="42"/>
      <c r="C46" s="8"/>
      <c r="D46" s="4" t="s">
        <v>10</v>
      </c>
      <c r="F46" s="9" t="s">
        <v>214</v>
      </c>
      <c r="H46" s="42"/>
      <c r="I46" s="8"/>
      <c r="J46" s="4" t="s">
        <v>10</v>
      </c>
      <c r="K46" s="4">
        <v>5</v>
      </c>
      <c r="L46" s="9" t="s">
        <v>242</v>
      </c>
    </row>
    <row r="47" spans="2:12">
      <c r="B47" s="42"/>
      <c r="C47" s="8"/>
      <c r="D47" s="6" t="s">
        <v>11</v>
      </c>
      <c r="E47" s="6"/>
      <c r="F47" s="7" t="s">
        <v>214</v>
      </c>
      <c r="H47" s="42"/>
      <c r="I47" s="8"/>
      <c r="J47" s="6" t="s">
        <v>11</v>
      </c>
      <c r="K47" s="6">
        <v>5</v>
      </c>
      <c r="L47" s="7" t="s">
        <v>243</v>
      </c>
    </row>
    <row r="48" spans="2:12">
      <c r="B48" s="42"/>
      <c r="C48" s="8"/>
      <c r="D48" s="4" t="s">
        <v>12</v>
      </c>
      <c r="F48" s="9" t="s">
        <v>214</v>
      </c>
      <c r="H48" s="42"/>
      <c r="I48" s="8"/>
      <c r="J48" s="4" t="s">
        <v>12</v>
      </c>
      <c r="K48" s="4">
        <v>1</v>
      </c>
      <c r="L48" s="9" t="s">
        <v>244</v>
      </c>
    </row>
    <row r="49" spans="2:12">
      <c r="B49" s="42"/>
      <c r="C49" s="8"/>
      <c r="D49" s="6" t="s">
        <v>13</v>
      </c>
      <c r="E49" s="6"/>
      <c r="F49" s="7" t="s">
        <v>214</v>
      </c>
      <c r="H49" s="42"/>
      <c r="I49" s="8"/>
      <c r="J49" s="6" t="s">
        <v>13</v>
      </c>
      <c r="K49" s="6"/>
      <c r="L49" s="7"/>
    </row>
    <row r="50" spans="2:12">
      <c r="B50" s="42"/>
      <c r="C50" s="10"/>
      <c r="D50" s="11"/>
      <c r="E50" s="11">
        <f>SUM(E43:E49)</f>
        <v>13.5</v>
      </c>
      <c r="F50" s="12"/>
      <c r="H50" s="42"/>
      <c r="I50" s="10"/>
      <c r="J50" s="11"/>
      <c r="K50" s="11">
        <f>SUM(K43:K49)</f>
        <v>15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6612-9646-42AD-87DC-B935E038199E}">
  <dimension ref="B2:L50"/>
  <sheetViews>
    <sheetView topLeftCell="C1" workbookViewId="0">
      <selection activeCell="F48" sqref="F4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v>
      </c>
      <c r="F3" s="7" t="s">
        <v>245</v>
      </c>
      <c r="H3" s="42"/>
      <c r="I3" s="5"/>
      <c r="J3" s="6" t="s">
        <v>7</v>
      </c>
      <c r="K3" s="6">
        <v>1</v>
      </c>
      <c r="L3" s="7" t="s">
        <v>246</v>
      </c>
    </row>
    <row r="4" spans="2:12">
      <c r="B4" s="42"/>
      <c r="C4" s="8"/>
      <c r="D4" s="4" t="s">
        <v>8</v>
      </c>
      <c r="E4" s="4">
        <v>4</v>
      </c>
      <c r="F4" s="9" t="s">
        <v>247</v>
      </c>
      <c r="H4" s="42"/>
      <c r="I4" s="8"/>
      <c r="J4" s="4" t="s">
        <v>8</v>
      </c>
      <c r="K4" s="4">
        <v>1</v>
      </c>
      <c r="L4" s="9" t="s">
        <v>248</v>
      </c>
    </row>
    <row r="5" spans="2:12" ht="27.75">
      <c r="B5" s="42"/>
      <c r="C5" s="8"/>
      <c r="D5" s="6" t="s">
        <v>9</v>
      </c>
      <c r="E5" s="6">
        <v>9.5</v>
      </c>
      <c r="F5" s="7" t="s">
        <v>249</v>
      </c>
      <c r="H5" s="42"/>
      <c r="I5" s="8"/>
      <c r="J5" s="6" t="s">
        <v>9</v>
      </c>
      <c r="K5" s="6">
        <v>1.5</v>
      </c>
      <c r="L5" s="7" t="s">
        <v>250</v>
      </c>
    </row>
    <row r="6" spans="2:12" ht="41.25">
      <c r="B6" s="42"/>
      <c r="C6" s="8"/>
      <c r="D6" s="4" t="s">
        <v>10</v>
      </c>
      <c r="E6" s="4">
        <v>9</v>
      </c>
      <c r="F6" s="9" t="s">
        <v>251</v>
      </c>
      <c r="H6" s="42"/>
      <c r="I6" s="8"/>
      <c r="J6" s="4" t="s">
        <v>10</v>
      </c>
      <c r="K6" s="4">
        <v>4</v>
      </c>
      <c r="L6" s="9" t="s">
        <v>252</v>
      </c>
    </row>
    <row r="7" spans="2:12">
      <c r="B7" s="42"/>
      <c r="C7" s="8"/>
      <c r="D7" s="6" t="s">
        <v>11</v>
      </c>
      <c r="E7" s="6">
        <v>7</v>
      </c>
      <c r="F7" s="7" t="s">
        <v>253</v>
      </c>
      <c r="H7" s="42"/>
      <c r="I7" s="8"/>
      <c r="J7" s="6" t="s">
        <v>11</v>
      </c>
      <c r="K7" s="6">
        <v>3</v>
      </c>
      <c r="L7" s="7" t="s">
        <v>254</v>
      </c>
    </row>
    <row r="8" spans="2:12">
      <c r="B8" s="42"/>
      <c r="C8" s="8"/>
      <c r="D8" s="4" t="s">
        <v>12</v>
      </c>
      <c r="E8" s="4">
        <v>3.5</v>
      </c>
      <c r="F8" s="9" t="s">
        <v>255</v>
      </c>
      <c r="H8" s="42"/>
      <c r="I8" s="8"/>
      <c r="J8" s="4" t="s">
        <v>12</v>
      </c>
      <c r="L8" s="9"/>
    </row>
    <row r="9" spans="2:12">
      <c r="B9" s="42"/>
      <c r="C9" s="8"/>
      <c r="D9" s="6" t="s">
        <v>13</v>
      </c>
      <c r="E9" s="6">
        <v>5</v>
      </c>
      <c r="F9" s="7" t="s">
        <v>256</v>
      </c>
      <c r="H9" s="42"/>
      <c r="I9" s="8"/>
      <c r="J9" s="6" t="s">
        <v>13</v>
      </c>
      <c r="K9" s="6">
        <v>1</v>
      </c>
      <c r="L9" s="7" t="s">
        <v>257</v>
      </c>
    </row>
    <row r="10" spans="2:12">
      <c r="B10" s="42"/>
      <c r="C10" s="10"/>
      <c r="D10" s="11"/>
      <c r="E10" s="11">
        <f>SUM(E3:E9)</f>
        <v>46</v>
      </c>
      <c r="F10" s="12"/>
      <c r="H10" s="42"/>
      <c r="I10" s="10"/>
      <c r="J10" s="11"/>
      <c r="K10" s="11">
        <f>SUM(K3:K9)</f>
        <v>11.5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3.5</v>
      </c>
      <c r="F13" s="7" t="s">
        <v>258</v>
      </c>
      <c r="H13" s="42"/>
      <c r="I13" s="5"/>
      <c r="J13" s="6" t="s">
        <v>7</v>
      </c>
      <c r="K13" s="6">
        <v>1.5</v>
      </c>
      <c r="L13" s="7" t="s">
        <v>259</v>
      </c>
    </row>
    <row r="14" spans="2:12" ht="41.25">
      <c r="B14" s="42"/>
      <c r="C14" s="8"/>
      <c r="D14" s="4" t="s">
        <v>8</v>
      </c>
      <c r="E14" s="4">
        <v>4</v>
      </c>
      <c r="F14" s="9" t="s">
        <v>260</v>
      </c>
      <c r="G14" s="4" t="s">
        <v>18</v>
      </c>
      <c r="H14" s="42"/>
      <c r="I14" s="8"/>
      <c r="J14" s="4" t="s">
        <v>8</v>
      </c>
      <c r="K14" s="4">
        <v>3</v>
      </c>
      <c r="L14" s="9" t="s">
        <v>261</v>
      </c>
    </row>
    <row r="15" spans="2:12">
      <c r="B15" s="42"/>
      <c r="C15" s="8"/>
      <c r="D15" s="6" t="s">
        <v>9</v>
      </c>
      <c r="E15" s="6">
        <v>2</v>
      </c>
      <c r="F15" s="7" t="s">
        <v>262</v>
      </c>
      <c r="H15" s="42"/>
      <c r="I15" s="8"/>
      <c r="J15" s="6" t="s">
        <v>9</v>
      </c>
      <c r="K15" s="6">
        <v>1.5</v>
      </c>
      <c r="L15" s="7" t="s">
        <v>263</v>
      </c>
    </row>
    <row r="16" spans="2:12" ht="27.75">
      <c r="B16" s="42"/>
      <c r="C16" s="8"/>
      <c r="D16" s="4" t="s">
        <v>10</v>
      </c>
      <c r="E16" s="4">
        <v>5</v>
      </c>
      <c r="F16" s="9" t="s">
        <v>264</v>
      </c>
      <c r="H16" s="42"/>
      <c r="I16" s="8"/>
      <c r="J16" s="4" t="s">
        <v>10</v>
      </c>
      <c r="K16" s="4">
        <v>2.5</v>
      </c>
      <c r="L16" s="9" t="s">
        <v>265</v>
      </c>
    </row>
    <row r="17" spans="2:12" ht="27.75">
      <c r="B17" s="42"/>
      <c r="C17" s="8"/>
      <c r="D17" s="6" t="s">
        <v>11</v>
      </c>
      <c r="E17" s="6">
        <v>5</v>
      </c>
      <c r="F17" s="7" t="s">
        <v>266</v>
      </c>
      <c r="H17" s="42"/>
      <c r="I17" s="8"/>
      <c r="J17" s="6" t="s">
        <v>11</v>
      </c>
      <c r="K17" s="6"/>
      <c r="L17" s="7"/>
    </row>
    <row r="18" spans="2:12">
      <c r="B18" s="42"/>
      <c r="C18" s="8"/>
      <c r="D18" s="4" t="s">
        <v>12</v>
      </c>
      <c r="F18" s="9"/>
      <c r="H18" s="42"/>
      <c r="I18" s="8"/>
      <c r="J18" s="4" t="s">
        <v>12</v>
      </c>
      <c r="L18" s="9"/>
    </row>
    <row r="19" spans="2:12" ht="27.75">
      <c r="B19" s="42"/>
      <c r="C19" s="8"/>
      <c r="D19" s="6" t="s">
        <v>13</v>
      </c>
      <c r="E19" s="6">
        <v>3</v>
      </c>
      <c r="F19" s="7" t="s">
        <v>267</v>
      </c>
      <c r="H19" s="42"/>
      <c r="I19" s="8"/>
      <c r="J19" s="6" t="s">
        <v>13</v>
      </c>
      <c r="K19" s="6"/>
      <c r="L19" s="7"/>
    </row>
    <row r="20" spans="2:12">
      <c r="B20" s="42"/>
      <c r="C20" s="10"/>
      <c r="D20" s="11"/>
      <c r="E20" s="11">
        <f>SUM(E13:E19)</f>
        <v>22.5</v>
      </c>
      <c r="F20" s="12"/>
      <c r="H20" s="42"/>
      <c r="I20" s="10"/>
      <c r="J20" s="11"/>
      <c r="K20" s="11">
        <f>SUM(K13:K19)</f>
        <v>8.5</v>
      </c>
      <c r="L20" s="12"/>
    </row>
    <row r="22" spans="2:12">
      <c r="B22" s="42" t="s">
        <v>19</v>
      </c>
      <c r="C22" s="1" t="s">
        <v>20</v>
      </c>
      <c r="D22" s="2" t="s">
        <v>2</v>
      </c>
      <c r="E22" s="2" t="s">
        <v>3</v>
      </c>
      <c r="F22" s="3" t="s">
        <v>4</v>
      </c>
      <c r="H22" s="42" t="s">
        <v>21</v>
      </c>
      <c r="I22" s="1" t="s">
        <v>22</v>
      </c>
      <c r="J22" s="2" t="s">
        <v>2</v>
      </c>
      <c r="K22" s="2" t="s">
        <v>3</v>
      </c>
      <c r="L22" s="3" t="s">
        <v>4</v>
      </c>
    </row>
    <row r="23" spans="2:12" ht="27.75">
      <c r="B23" s="42"/>
      <c r="C23" s="5"/>
      <c r="D23" s="6" t="s">
        <v>7</v>
      </c>
      <c r="E23" s="6">
        <v>6</v>
      </c>
      <c r="F23" s="7" t="s">
        <v>268</v>
      </c>
      <c r="H23" s="42"/>
      <c r="I23" s="5"/>
      <c r="J23" s="6" t="s">
        <v>7</v>
      </c>
      <c r="K23" s="6">
        <v>5</v>
      </c>
      <c r="L23" s="7" t="s">
        <v>269</v>
      </c>
    </row>
    <row r="24" spans="2:12">
      <c r="B24" s="42"/>
      <c r="C24" s="8"/>
      <c r="D24" s="4" t="s">
        <v>8</v>
      </c>
      <c r="E24" s="4">
        <v>5.5</v>
      </c>
      <c r="F24" s="9" t="s">
        <v>270</v>
      </c>
      <c r="H24" s="42"/>
      <c r="I24" s="8"/>
      <c r="J24" s="4" t="s">
        <v>8</v>
      </c>
      <c r="L24" s="9"/>
    </row>
    <row r="25" spans="2:12" ht="27.75">
      <c r="B25" s="42"/>
      <c r="C25" s="8"/>
      <c r="D25" s="6" t="s">
        <v>9</v>
      </c>
      <c r="E25" s="6">
        <v>7</v>
      </c>
      <c r="F25" s="7" t="s">
        <v>271</v>
      </c>
      <c r="H25" s="42"/>
      <c r="I25" s="8"/>
      <c r="J25" s="6" t="s">
        <v>9</v>
      </c>
      <c r="K25" s="6"/>
      <c r="L25" s="7"/>
    </row>
    <row r="26" spans="2:12" ht="27.75">
      <c r="B26" s="42"/>
      <c r="C26" s="8"/>
      <c r="D26" s="4" t="s">
        <v>10</v>
      </c>
      <c r="E26" s="4">
        <v>6.5</v>
      </c>
      <c r="F26" s="9" t="s">
        <v>272</v>
      </c>
      <c r="H26" s="42"/>
      <c r="I26" s="8"/>
      <c r="J26" s="4" t="s">
        <v>10</v>
      </c>
      <c r="K26" s="4">
        <v>3</v>
      </c>
      <c r="L26" s="9" t="s">
        <v>273</v>
      </c>
    </row>
    <row r="27" spans="2:12" ht="27.75">
      <c r="B27" s="42"/>
      <c r="C27" s="8"/>
      <c r="D27" s="6" t="s">
        <v>11</v>
      </c>
      <c r="E27" s="6">
        <v>4</v>
      </c>
      <c r="F27" s="7" t="s">
        <v>274</v>
      </c>
      <c r="H27" s="42"/>
      <c r="I27" s="8"/>
      <c r="J27" s="6" t="s">
        <v>11</v>
      </c>
      <c r="K27" s="6">
        <v>1</v>
      </c>
      <c r="L27" s="7" t="s">
        <v>275</v>
      </c>
    </row>
    <row r="28" spans="2:12">
      <c r="B28" s="42"/>
      <c r="C28" s="8"/>
      <c r="D28" s="4" t="s">
        <v>12</v>
      </c>
      <c r="E28" s="4">
        <v>1.5</v>
      </c>
      <c r="F28" s="9" t="s">
        <v>276</v>
      </c>
      <c r="H28" s="42"/>
      <c r="I28" s="8"/>
      <c r="J28" s="4" t="s">
        <v>12</v>
      </c>
      <c r="L28" s="9"/>
    </row>
    <row r="29" spans="2:12">
      <c r="B29" s="42"/>
      <c r="C29" s="8"/>
      <c r="D29" s="6" t="s">
        <v>13</v>
      </c>
      <c r="E29" s="6">
        <v>2</v>
      </c>
      <c r="F29" s="7" t="s">
        <v>277</v>
      </c>
      <c r="H29" s="42"/>
      <c r="I29" s="8"/>
      <c r="J29" s="6" t="s">
        <v>13</v>
      </c>
      <c r="K29" s="6">
        <v>3</v>
      </c>
      <c r="L29" s="7" t="s">
        <v>278</v>
      </c>
    </row>
    <row r="30" spans="2:12">
      <c r="B30" s="42"/>
      <c r="C30" s="10"/>
      <c r="D30" s="11"/>
      <c r="E30" s="11">
        <f>SUM(E23:E29)</f>
        <v>32.5</v>
      </c>
      <c r="F30" s="12"/>
      <c r="H30" s="42"/>
      <c r="I30" s="10"/>
      <c r="J30" s="11"/>
      <c r="K30" s="11">
        <f>SUM(K23:K29)</f>
        <v>12</v>
      </c>
      <c r="L30" s="12"/>
    </row>
    <row r="32" spans="2:12">
      <c r="B32" s="42" t="s">
        <v>23</v>
      </c>
      <c r="C32" s="1" t="s">
        <v>24</v>
      </c>
      <c r="D32" s="2" t="s">
        <v>2</v>
      </c>
      <c r="E32" s="2" t="s">
        <v>3</v>
      </c>
      <c r="F32" s="3" t="s">
        <v>4</v>
      </c>
      <c r="H32" s="42" t="s">
        <v>25</v>
      </c>
      <c r="I32" s="1" t="s">
        <v>26</v>
      </c>
      <c r="J32" s="2" t="s">
        <v>2</v>
      </c>
      <c r="K32" s="2" t="s">
        <v>3</v>
      </c>
      <c r="L32" s="3" t="s">
        <v>4</v>
      </c>
    </row>
    <row r="33" spans="2:12" ht="45" customHeight="1">
      <c r="B33" s="42"/>
      <c r="C33" s="5"/>
      <c r="D33" s="6" t="s">
        <v>7</v>
      </c>
      <c r="E33" s="6">
        <v>4</v>
      </c>
      <c r="F33" s="7" t="s">
        <v>279</v>
      </c>
      <c r="H33" s="42"/>
      <c r="I33" s="5"/>
      <c r="J33" s="6" t="s">
        <v>7</v>
      </c>
      <c r="K33" s="6">
        <v>4</v>
      </c>
      <c r="L33" s="7" t="s">
        <v>280</v>
      </c>
    </row>
    <row r="34" spans="2:12" ht="27.75">
      <c r="B34" s="42"/>
      <c r="C34" s="8"/>
      <c r="D34" s="4" t="s">
        <v>8</v>
      </c>
      <c r="E34" s="4">
        <v>6</v>
      </c>
      <c r="F34" s="9" t="s">
        <v>281</v>
      </c>
      <c r="H34" s="42"/>
      <c r="I34" s="8"/>
      <c r="J34" s="4" t="s">
        <v>8</v>
      </c>
      <c r="K34" s="4">
        <v>5</v>
      </c>
      <c r="L34" s="9" t="s">
        <v>282</v>
      </c>
    </row>
    <row r="35" spans="2:12" ht="31.5" customHeight="1">
      <c r="B35" s="42"/>
      <c r="C35" s="8"/>
      <c r="D35" s="6" t="s">
        <v>9</v>
      </c>
      <c r="E35" s="6">
        <v>4</v>
      </c>
      <c r="F35" s="7" t="s">
        <v>283</v>
      </c>
      <c r="H35" s="42"/>
      <c r="I35" s="8"/>
      <c r="J35" s="6" t="s">
        <v>9</v>
      </c>
      <c r="K35" s="6">
        <v>2.5</v>
      </c>
      <c r="L35" s="7" t="s">
        <v>284</v>
      </c>
    </row>
    <row r="36" spans="2:12" ht="27.75">
      <c r="B36" s="42"/>
      <c r="C36" s="8"/>
      <c r="D36" s="4" t="s">
        <v>10</v>
      </c>
      <c r="E36" s="4">
        <v>4</v>
      </c>
      <c r="F36" s="4" t="s">
        <v>285</v>
      </c>
      <c r="H36" s="42"/>
      <c r="I36" s="8"/>
      <c r="J36" s="4" t="s">
        <v>10</v>
      </c>
      <c r="L36" s="9"/>
    </row>
    <row r="37" spans="2:12" ht="27.75">
      <c r="B37" s="42"/>
      <c r="C37" s="8"/>
      <c r="D37" s="6" t="s">
        <v>11</v>
      </c>
      <c r="E37" s="6">
        <v>4</v>
      </c>
      <c r="F37" s="9" t="s">
        <v>286</v>
      </c>
      <c r="H37" s="42"/>
      <c r="I37" s="8"/>
      <c r="J37" s="6" t="s">
        <v>11</v>
      </c>
      <c r="K37" s="6">
        <v>1.5</v>
      </c>
      <c r="L37" s="7" t="s">
        <v>287</v>
      </c>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22</v>
      </c>
      <c r="F40" s="12"/>
      <c r="H40" s="42"/>
      <c r="I40" s="10"/>
      <c r="J40" s="11"/>
      <c r="K40" s="11">
        <f>SUM(K33:K39)</f>
        <v>13</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1</v>
      </c>
      <c r="F43" s="7" t="s">
        <v>288</v>
      </c>
      <c r="H43" s="42"/>
      <c r="I43" s="5"/>
      <c r="J43" s="6" t="s">
        <v>7</v>
      </c>
      <c r="K43" s="6">
        <v>2</v>
      </c>
      <c r="L43" s="7" t="s">
        <v>289</v>
      </c>
    </row>
    <row r="44" spans="2:12" ht="41.25">
      <c r="B44" s="42"/>
      <c r="C44" s="8"/>
      <c r="D44" s="4" t="s">
        <v>8</v>
      </c>
      <c r="E44" s="4">
        <v>5.5</v>
      </c>
      <c r="F44" s="9" t="s">
        <v>290</v>
      </c>
      <c r="H44" s="42"/>
      <c r="I44" s="8"/>
      <c r="J44" s="4" t="s">
        <v>8</v>
      </c>
      <c r="K44" s="4">
        <v>7</v>
      </c>
      <c r="L44" s="9" t="s">
        <v>291</v>
      </c>
    </row>
    <row r="45" spans="2:12">
      <c r="B45" s="42"/>
      <c r="C45" s="8"/>
      <c r="D45" s="6" t="s">
        <v>9</v>
      </c>
      <c r="E45" s="4">
        <v>1</v>
      </c>
      <c r="F45" s="7" t="s">
        <v>292</v>
      </c>
      <c r="H45" s="42"/>
      <c r="I45" s="8"/>
      <c r="J45" s="6" t="s">
        <v>9</v>
      </c>
      <c r="K45" s="6">
        <v>1</v>
      </c>
      <c r="L45" s="7" t="s">
        <v>293</v>
      </c>
    </row>
    <row r="46" spans="2:12" ht="27.75">
      <c r="B46" s="42"/>
      <c r="C46" s="8"/>
      <c r="D46" s="4" t="s">
        <v>10</v>
      </c>
      <c r="E46" s="4">
        <v>4</v>
      </c>
      <c r="F46" s="9" t="s">
        <v>294</v>
      </c>
      <c r="H46" s="42"/>
      <c r="I46" s="8"/>
      <c r="J46" s="4" t="s">
        <v>10</v>
      </c>
      <c r="K46" s="4">
        <v>3.5</v>
      </c>
      <c r="L46" s="9" t="s">
        <v>295</v>
      </c>
    </row>
    <row r="47" spans="2:12">
      <c r="B47" s="42"/>
      <c r="C47" s="8"/>
      <c r="D47" s="6" t="s">
        <v>11</v>
      </c>
      <c r="E47" s="6">
        <v>4</v>
      </c>
      <c r="F47" s="7" t="s">
        <v>296</v>
      </c>
      <c r="H47" s="42"/>
      <c r="I47" s="8"/>
      <c r="J47" s="6" t="s">
        <v>11</v>
      </c>
      <c r="K47" s="6">
        <v>3</v>
      </c>
      <c r="L47" s="7" t="s">
        <v>297</v>
      </c>
    </row>
    <row r="48" spans="2:12">
      <c r="B48" s="42"/>
      <c r="C48" s="8"/>
      <c r="D48" s="4" t="s">
        <v>12</v>
      </c>
      <c r="E48" s="4">
        <v>2</v>
      </c>
      <c r="F48" s="9" t="s">
        <v>298</v>
      </c>
      <c r="H48" s="42"/>
      <c r="I48" s="8"/>
      <c r="J48" s="4" t="s">
        <v>12</v>
      </c>
      <c r="K48" s="4">
        <v>1</v>
      </c>
      <c r="L48" s="9" t="s">
        <v>299</v>
      </c>
    </row>
    <row r="49" spans="2:12">
      <c r="B49" s="42"/>
      <c r="C49" s="8"/>
      <c r="D49" s="6" t="s">
        <v>13</v>
      </c>
      <c r="E49" s="6"/>
      <c r="F49" s="7"/>
      <c r="H49" s="42"/>
      <c r="I49" s="8"/>
      <c r="J49" s="6" t="s">
        <v>13</v>
      </c>
      <c r="K49" s="6">
        <v>0.5</v>
      </c>
      <c r="L49" s="7" t="s">
        <v>300</v>
      </c>
    </row>
    <row r="50" spans="2:12">
      <c r="B50" s="42"/>
      <c r="C50" s="10"/>
      <c r="D50" s="11"/>
      <c r="E50" s="11">
        <f>SUM(E43:E49)</f>
        <v>17.5</v>
      </c>
      <c r="F50" s="12"/>
      <c r="H50" s="42"/>
      <c r="I50" s="10"/>
      <c r="J50" s="11"/>
      <c r="K50" s="11">
        <f>SUM(K43:K49)</f>
        <v>18</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A03D-1D6C-4ED6-BB99-C381A06E4B79}">
  <dimension ref="B2:L50"/>
  <sheetViews>
    <sheetView workbookViewId="0">
      <selection activeCell="F49" sqref="F49"/>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12</v>
      </c>
      <c r="F3" s="7" t="s">
        <v>301</v>
      </c>
      <c r="H3" s="42"/>
      <c r="I3" s="5"/>
      <c r="J3" s="6" t="s">
        <v>7</v>
      </c>
      <c r="K3" s="6">
        <v>0.2</v>
      </c>
      <c r="L3" s="7" t="s">
        <v>302</v>
      </c>
    </row>
    <row r="4" spans="2:12">
      <c r="B4" s="42"/>
      <c r="C4" s="8"/>
      <c r="D4" s="4" t="s">
        <v>8</v>
      </c>
      <c r="E4" s="4">
        <v>10.75</v>
      </c>
      <c r="F4" s="9" t="s">
        <v>303</v>
      </c>
      <c r="H4" s="42"/>
      <c r="I4" s="8"/>
      <c r="J4" s="4" t="s">
        <v>8</v>
      </c>
      <c r="K4" s="4">
        <v>1</v>
      </c>
      <c r="L4" s="9" t="s">
        <v>304</v>
      </c>
    </row>
    <row r="5" spans="2:12">
      <c r="B5" s="42"/>
      <c r="C5" s="8"/>
      <c r="D5" s="6" t="s">
        <v>9</v>
      </c>
      <c r="E5" s="6">
        <v>8</v>
      </c>
      <c r="F5" s="7" t="s">
        <v>305</v>
      </c>
      <c r="H5" s="42"/>
      <c r="I5" s="8"/>
      <c r="J5" s="6" t="s">
        <v>9</v>
      </c>
      <c r="K5" s="6"/>
      <c r="L5" s="7"/>
    </row>
    <row r="6" spans="2:12">
      <c r="B6" s="42"/>
      <c r="C6" s="8"/>
      <c r="D6" s="4" t="s">
        <v>10</v>
      </c>
      <c r="E6" s="4">
        <v>5.5</v>
      </c>
      <c r="F6" s="32" t="s">
        <v>306</v>
      </c>
      <c r="H6" s="42"/>
      <c r="I6" s="8"/>
      <c r="J6" s="4" t="s">
        <v>10</v>
      </c>
      <c r="K6" s="4">
        <v>0.25</v>
      </c>
      <c r="L6" s="9" t="s">
        <v>307</v>
      </c>
    </row>
    <row r="7" spans="2:12">
      <c r="B7" s="42"/>
      <c r="C7" s="8"/>
      <c r="D7" s="6" t="s">
        <v>11</v>
      </c>
      <c r="E7" s="6">
        <v>6.5</v>
      </c>
      <c r="F7" s="7" t="s">
        <v>308</v>
      </c>
      <c r="H7" s="42"/>
      <c r="I7" s="8"/>
      <c r="J7" s="6" t="s">
        <v>11</v>
      </c>
      <c r="K7" s="6">
        <v>2</v>
      </c>
      <c r="L7" s="7" t="s">
        <v>309</v>
      </c>
    </row>
    <row r="8" spans="2:12">
      <c r="B8" s="42"/>
      <c r="C8" s="8"/>
      <c r="D8" s="4" t="s">
        <v>12</v>
      </c>
      <c r="F8" s="9"/>
      <c r="H8" s="42"/>
      <c r="I8" s="8"/>
      <c r="J8" s="4" t="s">
        <v>12</v>
      </c>
      <c r="K8" s="4">
        <v>2</v>
      </c>
      <c r="L8" s="9" t="s">
        <v>310</v>
      </c>
    </row>
    <row r="9" spans="2:12">
      <c r="B9" s="42"/>
      <c r="C9" s="8"/>
      <c r="D9" s="6" t="s">
        <v>13</v>
      </c>
      <c r="E9" s="6">
        <v>0.5</v>
      </c>
      <c r="F9" s="7" t="s">
        <v>311</v>
      </c>
      <c r="H9" s="42"/>
      <c r="I9" s="8"/>
      <c r="J9" s="6" t="s">
        <v>13</v>
      </c>
      <c r="K9" s="6">
        <v>5</v>
      </c>
      <c r="L9" s="7" t="s">
        <v>312</v>
      </c>
    </row>
    <row r="10" spans="2:12">
      <c r="B10" s="42"/>
      <c r="C10" s="10"/>
      <c r="D10" s="11"/>
      <c r="E10" s="11">
        <f>SUM(E3:E9)</f>
        <v>43.25</v>
      </c>
      <c r="F10" s="12"/>
      <c r="H10" s="42"/>
      <c r="I10" s="10"/>
      <c r="J10" s="11"/>
      <c r="K10" s="11">
        <f>SUM(K3:K9)</f>
        <v>10.45</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6.5</v>
      </c>
      <c r="F13" s="7" t="s">
        <v>313</v>
      </c>
      <c r="H13" s="42"/>
      <c r="I13" s="5"/>
      <c r="J13" s="6" t="s">
        <v>7</v>
      </c>
      <c r="K13" s="6">
        <v>5.5</v>
      </c>
      <c r="L13" s="7" t="s">
        <v>314</v>
      </c>
    </row>
    <row r="14" spans="2:12">
      <c r="B14" s="42"/>
      <c r="C14" s="8"/>
      <c r="D14" s="4" t="s">
        <v>8</v>
      </c>
      <c r="E14" s="4">
        <v>2.5</v>
      </c>
      <c r="F14" s="33" t="s">
        <v>315</v>
      </c>
      <c r="G14" s="4" t="s">
        <v>18</v>
      </c>
      <c r="H14" s="42"/>
      <c r="I14" s="8"/>
      <c r="J14" s="4" t="s">
        <v>8</v>
      </c>
      <c r="K14" s="4">
        <v>1</v>
      </c>
      <c r="L14" s="9" t="s">
        <v>316</v>
      </c>
    </row>
    <row r="15" spans="2:12">
      <c r="B15" s="42"/>
      <c r="C15" s="8"/>
      <c r="D15" s="6" t="s">
        <v>9</v>
      </c>
      <c r="E15" s="6">
        <v>3</v>
      </c>
      <c r="F15" s="7" t="s">
        <v>317</v>
      </c>
      <c r="H15" s="42"/>
      <c r="I15" s="8"/>
      <c r="J15" s="6" t="s">
        <v>9</v>
      </c>
      <c r="K15" s="6"/>
      <c r="L15" s="7"/>
    </row>
    <row r="16" spans="2:12" ht="27.75">
      <c r="B16" s="42"/>
      <c r="C16" s="8"/>
      <c r="D16" s="4" t="s">
        <v>10</v>
      </c>
      <c r="E16" s="4">
        <v>3</v>
      </c>
      <c r="F16" s="9" t="s">
        <v>318</v>
      </c>
      <c r="H16" s="42"/>
      <c r="I16" s="8"/>
      <c r="J16" s="4" t="s">
        <v>10</v>
      </c>
      <c r="K16" s="4">
        <v>0.5</v>
      </c>
      <c r="L16" s="9" t="s">
        <v>319</v>
      </c>
    </row>
    <row r="17" spans="2:12" ht="27.75">
      <c r="B17" s="42"/>
      <c r="C17" s="8"/>
      <c r="D17" s="6" t="s">
        <v>11</v>
      </c>
      <c r="E17" s="6">
        <v>3</v>
      </c>
      <c r="F17" s="7" t="s">
        <v>320</v>
      </c>
      <c r="H17" s="42"/>
      <c r="I17" s="8"/>
      <c r="J17" s="6" t="s">
        <v>11</v>
      </c>
      <c r="K17" s="6"/>
      <c r="L17" s="7"/>
    </row>
    <row r="18" spans="2:12">
      <c r="B18" s="42"/>
      <c r="C18" s="8"/>
      <c r="D18" s="4" t="s">
        <v>12</v>
      </c>
      <c r="E18" s="4">
        <v>1</v>
      </c>
      <c r="F18" s="9" t="s">
        <v>321</v>
      </c>
      <c r="H18" s="42"/>
      <c r="I18" s="8"/>
      <c r="J18" s="4" t="s">
        <v>12</v>
      </c>
      <c r="L18" s="9"/>
    </row>
    <row r="19" spans="2:12">
      <c r="B19" s="42"/>
      <c r="C19" s="8"/>
      <c r="D19" s="6" t="s">
        <v>13</v>
      </c>
      <c r="E19" s="6">
        <v>2</v>
      </c>
      <c r="F19" s="7" t="s">
        <v>322</v>
      </c>
      <c r="H19" s="42"/>
      <c r="I19" s="8"/>
      <c r="J19" s="6" t="s">
        <v>13</v>
      </c>
      <c r="K19" s="6">
        <v>2</v>
      </c>
      <c r="L19" s="7" t="s">
        <v>323</v>
      </c>
    </row>
    <row r="20" spans="2:12">
      <c r="B20" s="42"/>
      <c r="C20" s="10"/>
      <c r="D20" s="11"/>
      <c r="E20" s="11">
        <f>SUM(E13:E19)</f>
        <v>21</v>
      </c>
      <c r="F20" s="12"/>
      <c r="H20" s="42"/>
      <c r="I20" s="10"/>
      <c r="J20" s="11"/>
      <c r="K20" s="11">
        <f>SUM(K13:K19)</f>
        <v>9</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9</v>
      </c>
      <c r="F23" s="7" t="s">
        <v>324</v>
      </c>
      <c r="H23" s="42"/>
      <c r="I23" s="5"/>
      <c r="J23" s="6" t="s">
        <v>7</v>
      </c>
      <c r="K23" s="6">
        <v>3</v>
      </c>
      <c r="L23" s="7" t="s">
        <v>325</v>
      </c>
    </row>
    <row r="24" spans="2:12">
      <c r="B24" s="42"/>
      <c r="C24" s="8"/>
      <c r="D24" s="4" t="s">
        <v>8</v>
      </c>
      <c r="E24" s="4">
        <v>9</v>
      </c>
      <c r="F24" s="9" t="s">
        <v>326</v>
      </c>
      <c r="H24" s="42"/>
      <c r="I24" s="8"/>
      <c r="J24" s="4" t="s">
        <v>8</v>
      </c>
      <c r="K24" s="4">
        <v>4</v>
      </c>
      <c r="L24" s="9" t="s">
        <v>327</v>
      </c>
    </row>
    <row r="25" spans="2:12">
      <c r="B25" s="42"/>
      <c r="C25" s="8"/>
      <c r="D25" s="6" t="s">
        <v>9</v>
      </c>
      <c r="E25" s="6">
        <v>7.5</v>
      </c>
      <c r="F25" s="7" t="s">
        <v>328</v>
      </c>
      <c r="H25" s="42"/>
      <c r="I25" s="8"/>
      <c r="J25" s="6" t="s">
        <v>9</v>
      </c>
      <c r="K25" s="6">
        <v>1</v>
      </c>
      <c r="L25" s="7" t="s">
        <v>329</v>
      </c>
    </row>
    <row r="26" spans="2:12" ht="27.75">
      <c r="B26" s="42"/>
      <c r="C26" s="8"/>
      <c r="D26" s="4" t="s">
        <v>10</v>
      </c>
      <c r="E26" s="4">
        <v>8.5</v>
      </c>
      <c r="F26" s="9" t="s">
        <v>330</v>
      </c>
      <c r="H26" s="42"/>
      <c r="I26" s="8"/>
      <c r="J26" s="4" t="s">
        <v>10</v>
      </c>
      <c r="K26" s="4">
        <v>4</v>
      </c>
      <c r="L26" s="9" t="s">
        <v>331</v>
      </c>
    </row>
    <row r="27" spans="2:12" ht="27.75">
      <c r="B27" s="42"/>
      <c r="C27" s="8"/>
      <c r="D27" s="6" t="s">
        <v>11</v>
      </c>
      <c r="E27" s="6">
        <v>4.5</v>
      </c>
      <c r="F27" s="7" t="s">
        <v>332</v>
      </c>
      <c r="H27" s="42"/>
      <c r="I27" s="8"/>
      <c r="J27" s="6" t="s">
        <v>11</v>
      </c>
      <c r="K27" s="6">
        <v>4</v>
      </c>
      <c r="L27" s="7" t="s">
        <v>333</v>
      </c>
    </row>
    <row r="28" spans="2:12">
      <c r="B28" s="42"/>
      <c r="C28" s="8"/>
      <c r="D28" s="4" t="s">
        <v>12</v>
      </c>
      <c r="E28" s="4">
        <v>2.5</v>
      </c>
      <c r="F28" s="9" t="s">
        <v>334</v>
      </c>
      <c r="H28" s="42"/>
      <c r="I28" s="8"/>
      <c r="J28" s="4" t="s">
        <v>12</v>
      </c>
      <c r="L28" s="9"/>
    </row>
    <row r="29" spans="2:12">
      <c r="B29" s="42"/>
      <c r="C29" s="8"/>
      <c r="D29" s="6" t="s">
        <v>13</v>
      </c>
      <c r="E29" s="6">
        <v>2</v>
      </c>
      <c r="F29" s="7" t="s">
        <v>335</v>
      </c>
      <c r="H29" s="42"/>
      <c r="I29" s="8"/>
      <c r="J29" s="6" t="s">
        <v>13</v>
      </c>
      <c r="K29" s="6">
        <v>2</v>
      </c>
      <c r="L29" s="7" t="s">
        <v>336</v>
      </c>
    </row>
    <row r="30" spans="2:12">
      <c r="B30" s="42"/>
      <c r="C30" s="10"/>
      <c r="D30" s="11"/>
      <c r="E30" s="11">
        <f>SUM(E23:E29)</f>
        <v>43</v>
      </c>
      <c r="F30" s="12"/>
      <c r="H30" s="42"/>
      <c r="I30" s="10"/>
      <c r="J30" s="11"/>
      <c r="K30" s="11">
        <f>SUM(K23:K29)</f>
        <v>18</v>
      </c>
      <c r="L30" s="12"/>
    </row>
    <row r="32" spans="2:12">
      <c r="B32" s="42" t="s">
        <v>23</v>
      </c>
      <c r="C32" s="1" t="s">
        <v>24</v>
      </c>
      <c r="D32" s="2" t="s">
        <v>2</v>
      </c>
      <c r="E32" s="2" t="s">
        <v>3</v>
      </c>
      <c r="F32" s="3" t="s">
        <v>4</v>
      </c>
      <c r="H32" s="42" t="s">
        <v>25</v>
      </c>
      <c r="I32" s="1" t="s">
        <v>26</v>
      </c>
      <c r="J32" s="2" t="s">
        <v>2</v>
      </c>
      <c r="K32" s="2" t="s">
        <v>3</v>
      </c>
      <c r="L32" s="3" t="s">
        <v>4</v>
      </c>
    </row>
    <row r="33" spans="2:12" ht="31.5" customHeight="1">
      <c r="B33" s="42"/>
      <c r="C33" s="5"/>
      <c r="D33" s="6" t="s">
        <v>7</v>
      </c>
      <c r="E33" s="6">
        <v>7</v>
      </c>
      <c r="F33" s="7" t="s">
        <v>337</v>
      </c>
      <c r="H33" s="42"/>
      <c r="I33" s="5"/>
      <c r="J33" s="6" t="s">
        <v>7</v>
      </c>
      <c r="K33" s="6">
        <v>3</v>
      </c>
      <c r="L33" s="7" t="s">
        <v>338</v>
      </c>
    </row>
    <row r="34" spans="2:12">
      <c r="B34" s="42"/>
      <c r="C34" s="8"/>
      <c r="D34" s="4" t="s">
        <v>8</v>
      </c>
      <c r="E34" s="4">
        <v>5</v>
      </c>
      <c r="F34" s="9" t="s">
        <v>339</v>
      </c>
      <c r="H34" s="42"/>
      <c r="I34" s="8"/>
      <c r="J34" s="4" t="s">
        <v>8</v>
      </c>
      <c r="K34" s="4">
        <v>2</v>
      </c>
      <c r="L34" s="9" t="s">
        <v>340</v>
      </c>
    </row>
    <row r="35" spans="2:12" ht="15" customHeight="1">
      <c r="B35" s="42"/>
      <c r="C35" s="8"/>
      <c r="D35" s="6" t="s">
        <v>9</v>
      </c>
      <c r="E35" s="6">
        <v>4</v>
      </c>
      <c r="F35" s="7" t="s">
        <v>341</v>
      </c>
      <c r="H35" s="42"/>
      <c r="I35" s="8"/>
      <c r="J35" s="6" t="s">
        <v>9</v>
      </c>
      <c r="K35" s="6">
        <v>2</v>
      </c>
      <c r="L35" s="7" t="s">
        <v>342</v>
      </c>
    </row>
    <row r="36" spans="2:12" ht="27.75">
      <c r="B36" s="42"/>
      <c r="C36" s="8"/>
      <c r="D36" s="4" t="s">
        <v>10</v>
      </c>
      <c r="E36" s="4">
        <v>5</v>
      </c>
      <c r="F36" s="9" t="s">
        <v>343</v>
      </c>
      <c r="H36" s="42"/>
      <c r="I36" s="8"/>
      <c r="J36" s="4" t="s">
        <v>10</v>
      </c>
      <c r="K36" s="4">
        <v>3.5</v>
      </c>
      <c r="L36" s="9" t="s">
        <v>344</v>
      </c>
    </row>
    <row r="37" spans="2:12">
      <c r="B37" s="42"/>
      <c r="C37" s="8"/>
      <c r="D37" s="6" t="s">
        <v>11</v>
      </c>
      <c r="E37" s="6"/>
      <c r="F37" s="7"/>
      <c r="H37" s="42"/>
      <c r="I37" s="8"/>
      <c r="J37" s="6" t="s">
        <v>11</v>
      </c>
      <c r="K37" s="6">
        <v>2.5</v>
      </c>
      <c r="L37" s="7" t="s">
        <v>345</v>
      </c>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21</v>
      </c>
      <c r="F40" s="12"/>
      <c r="H40" s="42"/>
      <c r="I40" s="10"/>
      <c r="J40" s="11"/>
      <c r="K40" s="11">
        <f>SUM(K33:K39)</f>
        <v>13</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1</v>
      </c>
      <c r="F43" s="7" t="s">
        <v>346</v>
      </c>
      <c r="H43" s="42"/>
      <c r="I43" s="5"/>
      <c r="J43" s="6" t="s">
        <v>7</v>
      </c>
      <c r="K43" s="6">
        <v>1.5</v>
      </c>
      <c r="L43" s="7" t="s">
        <v>347</v>
      </c>
    </row>
    <row r="44" spans="2:12">
      <c r="B44" s="42"/>
      <c r="C44" s="8"/>
      <c r="D44" s="4" t="s">
        <v>8</v>
      </c>
      <c r="F44" s="9" t="s">
        <v>348</v>
      </c>
      <c r="H44" s="42"/>
      <c r="I44" s="8"/>
      <c r="J44" s="4" t="s">
        <v>8</v>
      </c>
      <c r="K44" s="4">
        <v>4.5</v>
      </c>
      <c r="L44" s="9" t="s">
        <v>349</v>
      </c>
    </row>
    <row r="45" spans="2:12">
      <c r="B45" s="42"/>
      <c r="C45" s="8"/>
      <c r="D45" s="6" t="s">
        <v>9</v>
      </c>
      <c r="E45" s="6"/>
      <c r="F45" s="7" t="s">
        <v>348</v>
      </c>
      <c r="H45" s="42"/>
      <c r="I45" s="8"/>
      <c r="J45" s="6" t="s">
        <v>9</v>
      </c>
      <c r="K45" s="6">
        <v>5</v>
      </c>
      <c r="L45" s="7" t="s">
        <v>350</v>
      </c>
    </row>
    <row r="46" spans="2:12">
      <c r="B46" s="42"/>
      <c r="C46" s="8"/>
      <c r="D46" s="4" t="s">
        <v>10</v>
      </c>
      <c r="E46" s="4">
        <v>2</v>
      </c>
      <c r="F46" s="9" t="s">
        <v>351</v>
      </c>
      <c r="H46" s="42"/>
      <c r="I46" s="8"/>
      <c r="J46" s="4" t="s">
        <v>10</v>
      </c>
      <c r="K46" s="4">
        <v>3</v>
      </c>
      <c r="L46" s="9" t="s">
        <v>352</v>
      </c>
    </row>
    <row r="47" spans="2:12">
      <c r="B47" s="42"/>
      <c r="C47" s="8"/>
      <c r="D47" s="6" t="s">
        <v>11</v>
      </c>
      <c r="E47" s="6">
        <v>5</v>
      </c>
      <c r="F47" s="7" t="s">
        <v>353</v>
      </c>
      <c r="H47" s="42"/>
      <c r="I47" s="8"/>
      <c r="J47" s="6" t="s">
        <v>11</v>
      </c>
      <c r="K47" s="6">
        <v>1</v>
      </c>
      <c r="L47" s="7" t="s">
        <v>354</v>
      </c>
    </row>
    <row r="48" spans="2:12">
      <c r="B48" s="42"/>
      <c r="C48" s="8"/>
      <c r="D48" s="4" t="s">
        <v>12</v>
      </c>
      <c r="E48" s="4">
        <v>3.5</v>
      </c>
      <c r="F48" s="9" t="s">
        <v>355</v>
      </c>
      <c r="H48" s="42"/>
      <c r="I48" s="8"/>
      <c r="J48" s="4" t="s">
        <v>12</v>
      </c>
      <c r="L48" s="9"/>
    </row>
    <row r="49" spans="2:12">
      <c r="B49" s="42"/>
      <c r="C49" s="8"/>
      <c r="D49" s="6" t="s">
        <v>13</v>
      </c>
      <c r="E49" s="6"/>
      <c r="F49" s="7"/>
      <c r="H49" s="42"/>
      <c r="I49" s="8"/>
      <c r="J49" s="6" t="s">
        <v>13</v>
      </c>
      <c r="K49" s="6">
        <v>0.75</v>
      </c>
      <c r="L49" s="7" t="s">
        <v>356</v>
      </c>
    </row>
    <row r="50" spans="2:12">
      <c r="B50" s="42"/>
      <c r="C50" s="10"/>
      <c r="D50" s="11"/>
      <c r="E50" s="11">
        <f>SUM(E43:E49)</f>
        <v>11.5</v>
      </c>
      <c r="F50" s="12"/>
      <c r="H50" s="42"/>
      <c r="I50" s="10"/>
      <c r="J50" s="11"/>
      <c r="K50" s="11">
        <f>SUM(K43:K49)</f>
        <v>15.75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1C2B4-F62E-4E18-A6B1-BF3F817B8418}">
  <dimension ref="B2:L50"/>
  <sheetViews>
    <sheetView topLeftCell="C1" workbookViewId="0">
      <selection activeCell="F46" sqref="F46"/>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9.5</v>
      </c>
      <c r="F3" s="7" t="s">
        <v>357</v>
      </c>
      <c r="H3" s="42"/>
      <c r="I3" s="5"/>
      <c r="J3" s="6" t="s">
        <v>7</v>
      </c>
      <c r="K3" s="6">
        <v>1.5</v>
      </c>
      <c r="L3" s="7" t="s">
        <v>358</v>
      </c>
    </row>
    <row r="4" spans="2:12">
      <c r="B4" s="42"/>
      <c r="C4" s="8"/>
      <c r="D4" s="4" t="s">
        <v>8</v>
      </c>
      <c r="E4" s="4">
        <v>8</v>
      </c>
      <c r="F4" s="9" t="s">
        <v>359</v>
      </c>
      <c r="H4" s="42"/>
      <c r="I4" s="8"/>
      <c r="J4" s="4" t="s">
        <v>8</v>
      </c>
      <c r="K4" s="4">
        <v>3</v>
      </c>
      <c r="L4" s="9" t="s">
        <v>360</v>
      </c>
    </row>
    <row r="5" spans="2:12" ht="27.75">
      <c r="B5" s="42"/>
      <c r="C5" s="8"/>
      <c r="D5" s="6" t="s">
        <v>9</v>
      </c>
      <c r="E5" s="6">
        <v>7</v>
      </c>
      <c r="F5" s="7" t="s">
        <v>361</v>
      </c>
      <c r="H5" s="42"/>
      <c r="I5" s="8"/>
      <c r="J5" s="6" t="s">
        <v>9</v>
      </c>
      <c r="K5" s="6">
        <v>4</v>
      </c>
      <c r="L5" s="7" t="s">
        <v>362</v>
      </c>
    </row>
    <row r="6" spans="2:12">
      <c r="B6" s="42"/>
      <c r="C6" s="8"/>
      <c r="D6" s="4" t="s">
        <v>10</v>
      </c>
      <c r="E6" s="4">
        <v>7</v>
      </c>
      <c r="F6" s="9" t="s">
        <v>363</v>
      </c>
      <c r="H6" s="42"/>
      <c r="I6" s="8"/>
      <c r="J6" s="4" t="s">
        <v>10</v>
      </c>
      <c r="K6" s="4">
        <v>5</v>
      </c>
      <c r="L6" s="9" t="s">
        <v>364</v>
      </c>
    </row>
    <row r="7" spans="2:12">
      <c r="B7" s="42"/>
      <c r="C7" s="8"/>
      <c r="D7" s="6" t="s">
        <v>11</v>
      </c>
      <c r="E7" s="6">
        <v>8.5</v>
      </c>
      <c r="F7" s="7" t="s">
        <v>365</v>
      </c>
      <c r="H7" s="42"/>
      <c r="I7" s="8"/>
      <c r="J7" s="6" t="s">
        <v>11</v>
      </c>
      <c r="K7" s="6"/>
      <c r="L7" s="7"/>
    </row>
    <row r="8" spans="2:12">
      <c r="B8" s="42"/>
      <c r="C8" s="8"/>
      <c r="D8" s="4" t="s">
        <v>12</v>
      </c>
      <c r="E8" s="4">
        <v>4.5</v>
      </c>
      <c r="F8" s="9" t="s">
        <v>366</v>
      </c>
      <c r="H8" s="42"/>
      <c r="I8" s="8"/>
      <c r="J8" s="4" t="s">
        <v>12</v>
      </c>
      <c r="L8" s="9"/>
    </row>
    <row r="9" spans="2:12">
      <c r="B9" s="42"/>
      <c r="C9" s="8"/>
      <c r="D9" s="6" t="s">
        <v>13</v>
      </c>
      <c r="E9" s="6">
        <v>5</v>
      </c>
      <c r="F9" s="7" t="s">
        <v>367</v>
      </c>
      <c r="H9" s="42"/>
      <c r="I9" s="8"/>
      <c r="J9" s="6" t="s">
        <v>13</v>
      </c>
      <c r="K9" s="6">
        <v>0.5</v>
      </c>
      <c r="L9" s="7" t="s">
        <v>368</v>
      </c>
    </row>
    <row r="10" spans="2:12">
      <c r="B10" s="42"/>
      <c r="C10" s="10"/>
      <c r="D10" s="11"/>
      <c r="E10" s="11">
        <f>SUM(E3:E9)</f>
        <v>49.5</v>
      </c>
      <c r="F10" s="12"/>
      <c r="H10" s="42"/>
      <c r="I10" s="10"/>
      <c r="J10" s="11"/>
      <c r="K10" s="11">
        <f>SUM(K3:K9)</f>
        <v>14</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4.5</v>
      </c>
      <c r="F13" s="7" t="s">
        <v>369</v>
      </c>
      <c r="H13" s="42"/>
      <c r="I13" s="5"/>
      <c r="J13" s="6" t="s">
        <v>7</v>
      </c>
      <c r="K13" s="6">
        <v>3</v>
      </c>
      <c r="L13" s="7" t="s">
        <v>370</v>
      </c>
    </row>
    <row r="14" spans="2:12" ht="27.75">
      <c r="B14" s="42"/>
      <c r="C14" s="8"/>
      <c r="D14" s="4" t="s">
        <v>8</v>
      </c>
      <c r="E14" s="4">
        <v>4</v>
      </c>
      <c r="F14" s="9" t="s">
        <v>371</v>
      </c>
      <c r="G14" s="4" t="s">
        <v>18</v>
      </c>
      <c r="H14" s="42"/>
      <c r="I14" s="8"/>
      <c r="J14" s="4" t="s">
        <v>8</v>
      </c>
      <c r="K14" s="4">
        <v>1</v>
      </c>
      <c r="L14" s="9" t="s">
        <v>372</v>
      </c>
    </row>
    <row r="15" spans="2:12" ht="41.25">
      <c r="B15" s="42"/>
      <c r="C15" s="8"/>
      <c r="D15" s="6" t="s">
        <v>9</v>
      </c>
      <c r="E15" s="6">
        <v>7.5</v>
      </c>
      <c r="F15" s="7" t="s">
        <v>373</v>
      </c>
      <c r="H15" s="42"/>
      <c r="I15" s="8"/>
      <c r="J15" s="6" t="s">
        <v>9</v>
      </c>
      <c r="K15" s="6">
        <v>2</v>
      </c>
      <c r="L15" s="34" t="s">
        <v>374</v>
      </c>
    </row>
    <row r="16" spans="2:12" ht="27.75">
      <c r="B16" s="42"/>
      <c r="C16" s="8"/>
      <c r="D16" s="4" t="s">
        <v>10</v>
      </c>
      <c r="E16" s="4">
        <v>7</v>
      </c>
      <c r="F16" s="9" t="s">
        <v>375</v>
      </c>
      <c r="H16" s="42"/>
      <c r="I16" s="8"/>
      <c r="J16" s="4" t="s">
        <v>10</v>
      </c>
      <c r="K16" s="4">
        <v>2</v>
      </c>
      <c r="L16" s="9" t="s">
        <v>376</v>
      </c>
    </row>
    <row r="17" spans="2:12">
      <c r="B17" s="42"/>
      <c r="C17" s="8"/>
      <c r="D17" s="6" t="s">
        <v>11</v>
      </c>
      <c r="E17" s="6"/>
      <c r="F17" s="7" t="s">
        <v>377</v>
      </c>
      <c r="H17" s="42"/>
      <c r="I17" s="8"/>
      <c r="J17" s="6" t="s">
        <v>11</v>
      </c>
      <c r="K17" s="6"/>
      <c r="L17" s="7"/>
    </row>
    <row r="18" spans="2:12">
      <c r="B18" s="42"/>
      <c r="C18" s="8"/>
      <c r="D18" s="4" t="s">
        <v>12</v>
      </c>
      <c r="F18" s="9" t="s">
        <v>377</v>
      </c>
      <c r="H18" s="42"/>
      <c r="I18" s="8"/>
      <c r="J18" s="4" t="s">
        <v>12</v>
      </c>
      <c r="L18" s="9"/>
    </row>
    <row r="19" spans="2:12">
      <c r="B19" s="42"/>
      <c r="C19" s="8"/>
      <c r="D19" s="6" t="s">
        <v>13</v>
      </c>
      <c r="E19" s="6">
        <v>1</v>
      </c>
      <c r="F19" s="7" t="s">
        <v>378</v>
      </c>
      <c r="H19" s="42"/>
      <c r="I19" s="8"/>
      <c r="J19" s="6" t="s">
        <v>13</v>
      </c>
      <c r="K19" s="6"/>
      <c r="L19" s="7"/>
    </row>
    <row r="20" spans="2:12">
      <c r="B20" s="42"/>
      <c r="C20" s="10"/>
      <c r="D20" s="11"/>
      <c r="E20" s="11">
        <f>SUM(E13:E19)</f>
        <v>24</v>
      </c>
      <c r="F20" s="12"/>
      <c r="H20" s="42"/>
      <c r="I20" s="10"/>
      <c r="J20" s="11"/>
      <c r="K20" s="11">
        <f>SUM(K13:K19)</f>
        <v>8</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6.5</v>
      </c>
      <c r="F23" s="7" t="s">
        <v>379</v>
      </c>
      <c r="H23" s="42"/>
      <c r="I23" s="5"/>
      <c r="J23" s="6" t="s">
        <v>7</v>
      </c>
      <c r="K23" s="6">
        <v>1</v>
      </c>
      <c r="L23" s="7" t="s">
        <v>197</v>
      </c>
    </row>
    <row r="24" spans="2:12" ht="27.75">
      <c r="B24" s="42"/>
      <c r="C24" s="8"/>
      <c r="D24" s="4" t="s">
        <v>8</v>
      </c>
      <c r="E24" s="4">
        <v>4</v>
      </c>
      <c r="F24" s="9" t="s">
        <v>380</v>
      </c>
      <c r="H24" s="42"/>
      <c r="I24" s="8"/>
      <c r="J24" s="4" t="s">
        <v>8</v>
      </c>
      <c r="K24" s="4">
        <v>6.5</v>
      </c>
      <c r="L24" s="9" t="s">
        <v>381</v>
      </c>
    </row>
    <row r="25" spans="2:12" ht="41.25">
      <c r="B25" s="42"/>
      <c r="C25" s="8"/>
      <c r="D25" s="6" t="s">
        <v>9</v>
      </c>
      <c r="E25" s="6">
        <v>8</v>
      </c>
      <c r="F25" s="7" t="s">
        <v>382</v>
      </c>
      <c r="H25" s="42"/>
      <c r="I25" s="8"/>
      <c r="J25" s="6" t="s">
        <v>9</v>
      </c>
      <c r="K25" s="6">
        <v>2</v>
      </c>
      <c r="L25" s="7" t="s">
        <v>383</v>
      </c>
    </row>
    <row r="26" spans="2:12">
      <c r="B26" s="42"/>
      <c r="C26" s="8"/>
      <c r="D26" s="4" t="s">
        <v>10</v>
      </c>
      <c r="E26" s="4">
        <v>8</v>
      </c>
      <c r="F26" s="9" t="s">
        <v>384</v>
      </c>
      <c r="H26" s="42"/>
      <c r="I26" s="8"/>
      <c r="J26" s="4" t="s">
        <v>10</v>
      </c>
      <c r="K26" s="4">
        <v>3</v>
      </c>
      <c r="L26" s="9" t="s">
        <v>385</v>
      </c>
    </row>
    <row r="27" spans="2:12">
      <c r="B27" s="42"/>
      <c r="C27" s="8"/>
      <c r="D27" s="6" t="s">
        <v>11</v>
      </c>
      <c r="E27" s="6">
        <v>5.5</v>
      </c>
      <c r="F27" s="7" t="s">
        <v>386</v>
      </c>
      <c r="H27" s="42"/>
      <c r="I27" s="8"/>
      <c r="J27" s="6" t="s">
        <v>11</v>
      </c>
      <c r="K27" s="6">
        <v>1</v>
      </c>
      <c r="L27" s="7" t="s">
        <v>387</v>
      </c>
    </row>
    <row r="28" spans="2:12">
      <c r="B28" s="42"/>
      <c r="C28" s="8"/>
      <c r="D28" s="4" t="s">
        <v>12</v>
      </c>
      <c r="E28" s="4">
        <v>1.5</v>
      </c>
      <c r="F28" s="9" t="s">
        <v>388</v>
      </c>
      <c r="H28" s="42"/>
      <c r="I28" s="8"/>
      <c r="J28" s="4" t="s">
        <v>12</v>
      </c>
      <c r="L28" s="9"/>
    </row>
    <row r="29" spans="2:12">
      <c r="B29" s="42"/>
      <c r="C29" s="8"/>
      <c r="D29" s="6" t="s">
        <v>13</v>
      </c>
      <c r="E29" s="6">
        <v>1</v>
      </c>
      <c r="F29" s="7" t="s">
        <v>389</v>
      </c>
      <c r="H29" s="42"/>
      <c r="I29" s="8"/>
      <c r="J29" s="6" t="s">
        <v>13</v>
      </c>
      <c r="K29" s="6">
        <v>3</v>
      </c>
      <c r="L29" s="7" t="s">
        <v>390</v>
      </c>
    </row>
    <row r="30" spans="2:12">
      <c r="B30" s="42"/>
      <c r="C30" s="10"/>
      <c r="D30" s="11"/>
      <c r="E30" s="11">
        <f>SUM(E23:E29)</f>
        <v>34.5</v>
      </c>
      <c r="F30" s="12"/>
      <c r="H30" s="42"/>
      <c r="I30" s="10"/>
      <c r="J30" s="11"/>
      <c r="K30" s="11">
        <f>SUM(K23:K29)</f>
        <v>16.5</v>
      </c>
      <c r="L30" s="12"/>
    </row>
    <row r="32" spans="2:12">
      <c r="B32" s="42" t="s">
        <v>23</v>
      </c>
      <c r="C32" s="1" t="s">
        <v>24</v>
      </c>
      <c r="D32" s="2" t="s">
        <v>2</v>
      </c>
      <c r="E32" s="2" t="s">
        <v>3</v>
      </c>
      <c r="F32" s="3" t="s">
        <v>4</v>
      </c>
      <c r="H32" s="42" t="s">
        <v>25</v>
      </c>
      <c r="I32" s="1" t="s">
        <v>26</v>
      </c>
      <c r="J32" s="2" t="s">
        <v>2</v>
      </c>
      <c r="K32" s="2" t="s">
        <v>3</v>
      </c>
      <c r="L32" s="3" t="s">
        <v>4</v>
      </c>
    </row>
    <row r="33" spans="2:12" ht="48" customHeight="1">
      <c r="B33" s="42"/>
      <c r="C33" s="5"/>
      <c r="D33" s="6" t="s">
        <v>7</v>
      </c>
      <c r="E33" s="6">
        <v>6.5</v>
      </c>
      <c r="F33" s="7" t="s">
        <v>391</v>
      </c>
      <c r="H33" s="42"/>
      <c r="I33" s="5"/>
      <c r="J33" s="6" t="s">
        <v>7</v>
      </c>
      <c r="K33" s="6">
        <v>4</v>
      </c>
      <c r="L33" s="7" t="s">
        <v>392</v>
      </c>
    </row>
    <row r="34" spans="2:12" ht="27.75">
      <c r="B34" s="42"/>
      <c r="C34" s="8"/>
      <c r="D34" s="4" t="s">
        <v>8</v>
      </c>
      <c r="E34" s="4">
        <v>5</v>
      </c>
      <c r="F34" s="9" t="s">
        <v>393</v>
      </c>
      <c r="H34" s="42"/>
      <c r="I34" s="8"/>
      <c r="J34" s="4" t="s">
        <v>8</v>
      </c>
      <c r="K34" s="4">
        <v>3</v>
      </c>
      <c r="L34" s="9" t="s">
        <v>394</v>
      </c>
    </row>
    <row r="35" spans="2:12" ht="35.25" customHeight="1">
      <c r="B35" s="42"/>
      <c r="C35" s="8"/>
      <c r="D35" s="6" t="s">
        <v>9</v>
      </c>
      <c r="E35" s="6">
        <v>5</v>
      </c>
      <c r="F35" s="7" t="s">
        <v>395</v>
      </c>
      <c r="H35" s="42"/>
      <c r="I35" s="8"/>
      <c r="J35" s="6" t="s">
        <v>9</v>
      </c>
      <c r="K35" s="6"/>
      <c r="L35" s="7"/>
    </row>
    <row r="36" spans="2:12">
      <c r="B36" s="42"/>
      <c r="C36" s="8"/>
      <c r="D36" s="4" t="s">
        <v>10</v>
      </c>
      <c r="E36" s="4">
        <v>4</v>
      </c>
      <c r="F36" s="9" t="s">
        <v>396</v>
      </c>
      <c r="H36" s="42"/>
      <c r="I36" s="8"/>
      <c r="J36" s="4" t="s">
        <v>10</v>
      </c>
      <c r="K36" s="4">
        <v>2</v>
      </c>
      <c r="L36" s="9" t="s">
        <v>397</v>
      </c>
    </row>
    <row r="37" spans="2:12">
      <c r="B37" s="42"/>
      <c r="C37" s="8"/>
      <c r="D37" s="6" t="s">
        <v>11</v>
      </c>
      <c r="E37" s="6">
        <v>3.5</v>
      </c>
      <c r="F37" s="7" t="s">
        <v>398</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v>2</v>
      </c>
      <c r="L39" s="7" t="s">
        <v>399</v>
      </c>
    </row>
    <row r="40" spans="2:12">
      <c r="B40" s="42"/>
      <c r="C40" s="10"/>
      <c r="D40" s="11"/>
      <c r="E40" s="11">
        <f>SUM(E33:E39)</f>
        <v>24</v>
      </c>
      <c r="F40" s="12"/>
      <c r="H40" s="42"/>
      <c r="I40" s="10"/>
      <c r="J40" s="11"/>
      <c r="K40" s="11">
        <f>SUM(K33:K39)</f>
        <v>11</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3</v>
      </c>
      <c r="F43" s="7" t="s">
        <v>400</v>
      </c>
      <c r="H43" s="42"/>
      <c r="I43" s="5"/>
      <c r="J43" s="6" t="s">
        <v>7</v>
      </c>
      <c r="K43" s="6">
        <v>1.5</v>
      </c>
      <c r="L43" s="7" t="s">
        <v>401</v>
      </c>
    </row>
    <row r="44" spans="2:12" ht="27.75">
      <c r="B44" s="42"/>
      <c r="C44" s="8"/>
      <c r="D44" s="4" t="s">
        <v>8</v>
      </c>
      <c r="E44" s="4">
        <v>7</v>
      </c>
      <c r="F44" s="9" t="s">
        <v>402</v>
      </c>
      <c r="H44" s="42"/>
      <c r="I44" s="8"/>
      <c r="J44" s="4" t="s">
        <v>8</v>
      </c>
      <c r="L44" s="9"/>
    </row>
    <row r="45" spans="2:12">
      <c r="B45" s="42"/>
      <c r="C45" s="8"/>
      <c r="D45" s="6" t="s">
        <v>9</v>
      </c>
      <c r="E45" s="6">
        <v>2</v>
      </c>
      <c r="F45" s="7" t="s">
        <v>403</v>
      </c>
      <c r="H45" s="42"/>
      <c r="I45" s="8"/>
      <c r="J45" s="6" t="s">
        <v>9</v>
      </c>
      <c r="K45" s="6">
        <v>3</v>
      </c>
      <c r="L45" s="7" t="s">
        <v>404</v>
      </c>
    </row>
    <row r="46" spans="2:12">
      <c r="B46" s="42"/>
      <c r="C46" s="8"/>
      <c r="D46" s="4" t="s">
        <v>10</v>
      </c>
      <c r="E46" s="4">
        <v>1</v>
      </c>
      <c r="F46" s="9" t="s">
        <v>405</v>
      </c>
      <c r="H46" s="42"/>
      <c r="I46" s="8"/>
      <c r="J46" s="4" t="s">
        <v>10</v>
      </c>
      <c r="K46" s="4">
        <v>1</v>
      </c>
      <c r="L46" s="9" t="s">
        <v>406</v>
      </c>
    </row>
    <row r="47" spans="2:12">
      <c r="B47" s="42"/>
      <c r="C47" s="8"/>
      <c r="D47" s="6" t="s">
        <v>11</v>
      </c>
      <c r="E47" s="6">
        <v>3</v>
      </c>
      <c r="F47" s="7" t="s">
        <v>407</v>
      </c>
      <c r="H47" s="42"/>
      <c r="I47" s="8"/>
      <c r="J47" s="6" t="s">
        <v>11</v>
      </c>
      <c r="K47" s="6">
        <v>6</v>
      </c>
      <c r="L47" s="7" t="s">
        <v>408</v>
      </c>
    </row>
    <row r="48" spans="2:12">
      <c r="B48" s="42"/>
      <c r="C48" s="8"/>
      <c r="D48" s="4" t="s">
        <v>12</v>
      </c>
      <c r="E48" s="4">
        <v>4</v>
      </c>
      <c r="F48" s="9" t="s">
        <v>409</v>
      </c>
      <c r="H48" s="42"/>
      <c r="I48" s="8"/>
      <c r="J48" s="4" t="s">
        <v>12</v>
      </c>
      <c r="L48" s="9"/>
    </row>
    <row r="49" spans="2:12">
      <c r="B49" s="42"/>
      <c r="C49" s="8"/>
      <c r="D49" s="6" t="s">
        <v>13</v>
      </c>
      <c r="E49" s="6"/>
      <c r="F49" s="7"/>
      <c r="H49" s="42"/>
      <c r="I49" s="8"/>
      <c r="J49" s="6" t="s">
        <v>13</v>
      </c>
      <c r="K49" s="6">
        <v>2</v>
      </c>
      <c r="L49" s="7" t="s">
        <v>410</v>
      </c>
    </row>
    <row r="50" spans="2:12">
      <c r="B50" s="42"/>
      <c r="C50" s="10"/>
      <c r="D50" s="11"/>
      <c r="E50" s="11">
        <f>SUM(E43:E49)</f>
        <v>20</v>
      </c>
      <c r="F50" s="12"/>
      <c r="H50" s="42"/>
      <c r="I50" s="10"/>
      <c r="J50" s="11"/>
      <c r="K50" s="11">
        <f>SUM(K43:K49)</f>
        <v>13.5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B7ECB-D218-43FC-97C2-007730B40E15}">
  <dimension ref="B2:L51"/>
  <sheetViews>
    <sheetView topLeftCell="F1" workbookViewId="0">
      <selection activeCell="K45" sqref="K4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8.5</v>
      </c>
      <c r="F3" s="7" t="s">
        <v>411</v>
      </c>
      <c r="H3" s="42"/>
      <c r="I3" s="5"/>
      <c r="J3" s="6" t="s">
        <v>7</v>
      </c>
      <c r="K3" s="6"/>
      <c r="L3" s="7"/>
    </row>
    <row r="4" spans="2:12" ht="27.75">
      <c r="B4" s="42"/>
      <c r="C4" s="8"/>
      <c r="D4" s="4" t="s">
        <v>8</v>
      </c>
      <c r="E4" s="4">
        <v>8.5</v>
      </c>
      <c r="F4" s="9" t="s">
        <v>412</v>
      </c>
      <c r="H4" s="42"/>
      <c r="I4" s="8"/>
      <c r="J4" s="4" t="s">
        <v>8</v>
      </c>
      <c r="K4" s="4">
        <v>0.5</v>
      </c>
      <c r="L4" s="9" t="s">
        <v>413</v>
      </c>
    </row>
    <row r="5" spans="2:12" ht="27.75">
      <c r="B5" s="42"/>
      <c r="C5" s="8"/>
      <c r="D5" s="6" t="s">
        <v>9</v>
      </c>
      <c r="E5" s="6">
        <v>8.5</v>
      </c>
      <c r="F5" s="7" t="s">
        <v>414</v>
      </c>
      <c r="H5" s="42"/>
      <c r="I5" s="8"/>
      <c r="J5" s="6" t="s">
        <v>9</v>
      </c>
      <c r="K5" s="6"/>
      <c r="L5" s="7"/>
    </row>
    <row r="6" spans="2:12" ht="27.75">
      <c r="B6" s="42"/>
      <c r="C6" s="8"/>
      <c r="D6" s="4" t="s">
        <v>10</v>
      </c>
      <c r="E6" s="4">
        <v>9</v>
      </c>
      <c r="F6" s="9" t="s">
        <v>415</v>
      </c>
      <c r="H6" s="42"/>
      <c r="I6" s="8"/>
      <c r="J6" s="4" t="s">
        <v>10</v>
      </c>
      <c r="L6" s="9"/>
    </row>
    <row r="7" spans="2:12" ht="27.75">
      <c r="B7" s="42"/>
      <c r="C7" s="8"/>
      <c r="D7" s="6" t="s">
        <v>11</v>
      </c>
      <c r="E7" s="6">
        <v>9.25</v>
      </c>
      <c r="F7" s="7" t="s">
        <v>416</v>
      </c>
      <c r="H7" s="42"/>
      <c r="I7" s="8"/>
      <c r="J7" s="6" t="s">
        <v>11</v>
      </c>
      <c r="K7" s="6">
        <v>2</v>
      </c>
      <c r="L7" s="7" t="s">
        <v>417</v>
      </c>
    </row>
    <row r="8" spans="2:12">
      <c r="B8" s="42"/>
      <c r="C8" s="8"/>
      <c r="D8" s="4" t="s">
        <v>12</v>
      </c>
      <c r="F8" s="9"/>
      <c r="H8" s="42"/>
      <c r="I8" s="8"/>
      <c r="J8" s="4" t="s">
        <v>12</v>
      </c>
      <c r="K8" s="4">
        <v>4</v>
      </c>
      <c r="L8" s="9" t="s">
        <v>418</v>
      </c>
    </row>
    <row r="9" spans="2:12">
      <c r="B9" s="42"/>
      <c r="C9" s="8"/>
      <c r="D9" s="6" t="s">
        <v>13</v>
      </c>
      <c r="E9" s="6">
        <v>0.5</v>
      </c>
      <c r="F9" s="7" t="s">
        <v>311</v>
      </c>
      <c r="H9" s="42"/>
      <c r="I9" s="8"/>
      <c r="J9" s="6" t="s">
        <v>13</v>
      </c>
      <c r="K9" s="6">
        <v>1.5</v>
      </c>
      <c r="L9" s="7" t="s">
        <v>419</v>
      </c>
    </row>
    <row r="10" spans="2:12">
      <c r="B10" s="42"/>
      <c r="C10" s="10"/>
      <c r="D10" s="11"/>
      <c r="E10" s="11">
        <f>SUM(E3:E9)</f>
        <v>44.25</v>
      </c>
      <c r="F10" s="12"/>
      <c r="H10" s="42"/>
      <c r="I10" s="10"/>
      <c r="J10" s="11"/>
      <c r="K10" s="11">
        <f>SUM(K3:K9)</f>
        <v>8</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35"/>
      <c r="E13" s="35"/>
      <c r="F13" s="36"/>
      <c r="H13" s="42"/>
      <c r="I13" s="5"/>
      <c r="J13" s="35"/>
      <c r="K13" s="35"/>
      <c r="L13" s="36"/>
    </row>
    <row r="14" spans="2:12">
      <c r="B14" s="42"/>
      <c r="C14" s="5"/>
      <c r="D14" s="6" t="s">
        <v>7</v>
      </c>
      <c r="E14" s="6">
        <v>6</v>
      </c>
      <c r="F14" s="7" t="s">
        <v>420</v>
      </c>
      <c r="H14" s="42"/>
      <c r="I14" s="5"/>
      <c r="J14" s="6" t="s">
        <v>7</v>
      </c>
      <c r="K14" s="6"/>
      <c r="L14" s="7"/>
    </row>
    <row r="15" spans="2:12">
      <c r="B15" s="42"/>
      <c r="C15" s="8"/>
      <c r="D15" s="4" t="s">
        <v>8</v>
      </c>
      <c r="E15" s="4">
        <v>6</v>
      </c>
      <c r="F15" s="9" t="s">
        <v>421</v>
      </c>
      <c r="G15" s="4" t="s">
        <v>18</v>
      </c>
      <c r="H15" s="42"/>
      <c r="I15" s="8"/>
      <c r="J15" s="4" t="s">
        <v>8</v>
      </c>
      <c r="K15" s="4">
        <v>3</v>
      </c>
      <c r="L15" s="9" t="s">
        <v>422</v>
      </c>
    </row>
    <row r="16" spans="2:12">
      <c r="B16" s="42"/>
      <c r="C16" s="8"/>
      <c r="D16" s="6" t="s">
        <v>9</v>
      </c>
      <c r="E16" s="6">
        <v>5</v>
      </c>
      <c r="F16" s="7" t="s">
        <v>423</v>
      </c>
      <c r="H16" s="42"/>
      <c r="I16" s="8"/>
      <c r="J16" s="6" t="s">
        <v>9</v>
      </c>
      <c r="K16" s="6">
        <v>4</v>
      </c>
      <c r="L16" s="7" t="s">
        <v>424</v>
      </c>
    </row>
    <row r="17" spans="2:12">
      <c r="B17" s="42"/>
      <c r="C17" s="8"/>
      <c r="D17" s="4" t="s">
        <v>10</v>
      </c>
      <c r="E17" s="4">
        <v>3</v>
      </c>
      <c r="F17" s="9" t="s">
        <v>425</v>
      </c>
      <c r="H17" s="42"/>
      <c r="I17" s="8"/>
      <c r="J17" s="4" t="s">
        <v>10</v>
      </c>
      <c r="K17" s="4">
        <v>6</v>
      </c>
      <c r="L17" s="9" t="s">
        <v>426</v>
      </c>
    </row>
    <row r="18" spans="2:12">
      <c r="B18" s="42"/>
      <c r="C18" s="8"/>
      <c r="D18" s="6" t="s">
        <v>11</v>
      </c>
      <c r="E18" s="6">
        <v>4</v>
      </c>
      <c r="F18" s="7" t="s">
        <v>427</v>
      </c>
      <c r="H18" s="42"/>
      <c r="I18" s="8"/>
      <c r="J18" s="6" t="s">
        <v>11</v>
      </c>
      <c r="K18" s="6">
        <v>2.5</v>
      </c>
      <c r="L18" s="7" t="s">
        <v>428</v>
      </c>
    </row>
    <row r="19" spans="2:12">
      <c r="B19" s="42"/>
      <c r="C19" s="8"/>
      <c r="D19" s="4" t="s">
        <v>12</v>
      </c>
      <c r="F19" s="7"/>
      <c r="H19" s="42"/>
      <c r="I19" s="8"/>
      <c r="J19" s="4" t="s">
        <v>12</v>
      </c>
      <c r="L19" s="9"/>
    </row>
    <row r="20" spans="2:12">
      <c r="B20" s="42"/>
      <c r="C20" s="8"/>
      <c r="D20" s="6" t="s">
        <v>13</v>
      </c>
      <c r="E20" s="6">
        <v>2</v>
      </c>
      <c r="F20" s="4" t="s">
        <v>429</v>
      </c>
      <c r="H20" s="42"/>
      <c r="I20" s="8"/>
      <c r="J20" s="6" t="s">
        <v>13</v>
      </c>
      <c r="K20" s="6"/>
      <c r="L20" s="7"/>
    </row>
    <row r="21" spans="2:12">
      <c r="B21" s="42"/>
      <c r="C21" s="10"/>
      <c r="D21" s="11"/>
      <c r="E21" s="6">
        <v>26</v>
      </c>
      <c r="F21" s="12"/>
      <c r="H21" s="42"/>
      <c r="I21" s="10"/>
      <c r="J21" s="11"/>
      <c r="K21" s="11">
        <f>SUM(K14:K20)</f>
        <v>15.5</v>
      </c>
      <c r="L21" s="12"/>
    </row>
    <row r="23" spans="2:12">
      <c r="B23" s="42" t="s">
        <v>19</v>
      </c>
      <c r="C23" s="1" t="s">
        <v>20</v>
      </c>
      <c r="D23" s="2" t="s">
        <v>2</v>
      </c>
      <c r="E23" s="2" t="s">
        <v>3</v>
      </c>
      <c r="F23" s="3" t="s">
        <v>4</v>
      </c>
      <c r="H23" s="42" t="s">
        <v>21</v>
      </c>
      <c r="I23" s="1" t="s">
        <v>22</v>
      </c>
      <c r="J23" s="2" t="s">
        <v>2</v>
      </c>
      <c r="K23" s="2" t="s">
        <v>3</v>
      </c>
      <c r="L23" s="3" t="s">
        <v>4</v>
      </c>
    </row>
    <row r="24" spans="2:12" ht="27.75">
      <c r="B24" s="42"/>
      <c r="C24" s="5"/>
      <c r="D24" s="6" t="s">
        <v>7</v>
      </c>
      <c r="E24" s="6">
        <v>7.5</v>
      </c>
      <c r="F24" s="7" t="s">
        <v>430</v>
      </c>
      <c r="H24" s="42"/>
      <c r="I24" s="5"/>
      <c r="J24" s="6" t="s">
        <v>7</v>
      </c>
      <c r="K24" s="6"/>
      <c r="L24" s="7"/>
    </row>
    <row r="25" spans="2:12">
      <c r="B25" s="42"/>
      <c r="C25" s="8"/>
      <c r="D25" s="4" t="s">
        <v>8</v>
      </c>
      <c r="E25" s="4">
        <v>8</v>
      </c>
      <c r="F25" s="9" t="s">
        <v>431</v>
      </c>
      <c r="H25" s="42"/>
      <c r="I25" s="8"/>
      <c r="J25" s="4" t="s">
        <v>8</v>
      </c>
      <c r="K25" s="4">
        <v>7</v>
      </c>
      <c r="L25" s="9" t="s">
        <v>432</v>
      </c>
    </row>
    <row r="26" spans="2:12" ht="27.75">
      <c r="B26" s="42"/>
      <c r="C26" s="8"/>
      <c r="D26" s="6" t="s">
        <v>9</v>
      </c>
      <c r="E26" s="6">
        <v>7</v>
      </c>
      <c r="F26" s="7" t="s">
        <v>433</v>
      </c>
      <c r="H26" s="42"/>
      <c r="I26" s="8"/>
      <c r="J26" s="6" t="s">
        <v>9</v>
      </c>
      <c r="K26" s="6">
        <v>1.5</v>
      </c>
      <c r="L26" s="7" t="s">
        <v>434</v>
      </c>
    </row>
    <row r="27" spans="2:12">
      <c r="B27" s="42"/>
      <c r="C27" s="8"/>
      <c r="D27" s="4" t="s">
        <v>10</v>
      </c>
      <c r="E27" s="4">
        <v>2.5</v>
      </c>
      <c r="F27" s="9" t="s">
        <v>435</v>
      </c>
      <c r="H27" s="42"/>
      <c r="I27" s="8"/>
      <c r="J27" s="4" t="s">
        <v>10</v>
      </c>
      <c r="K27" s="4">
        <v>4</v>
      </c>
      <c r="L27" s="9" t="s">
        <v>436</v>
      </c>
    </row>
    <row r="28" spans="2:12">
      <c r="B28" s="42"/>
      <c r="C28" s="8"/>
      <c r="D28" s="6" t="s">
        <v>11</v>
      </c>
      <c r="E28" s="6">
        <v>3</v>
      </c>
      <c r="F28" s="7" t="s">
        <v>437</v>
      </c>
      <c r="H28" s="42"/>
      <c r="I28" s="8"/>
      <c r="J28" s="6" t="s">
        <v>11</v>
      </c>
      <c r="K28" s="6"/>
      <c r="L28" s="7" t="s">
        <v>438</v>
      </c>
    </row>
    <row r="29" spans="2:12">
      <c r="B29" s="42"/>
      <c r="C29" s="8"/>
      <c r="D29" s="4" t="s">
        <v>12</v>
      </c>
      <c r="E29" s="9">
        <v>8</v>
      </c>
      <c r="F29" s="4" t="s">
        <v>439</v>
      </c>
      <c r="H29" s="42"/>
      <c r="I29" s="8"/>
      <c r="J29" s="4" t="s">
        <v>12</v>
      </c>
      <c r="L29" s="9"/>
    </row>
    <row r="30" spans="2:12">
      <c r="B30" s="42"/>
      <c r="C30" s="8"/>
      <c r="D30" s="6" t="s">
        <v>13</v>
      </c>
      <c r="E30" s="6">
        <v>2</v>
      </c>
      <c r="F30" s="7" t="s">
        <v>440</v>
      </c>
      <c r="H30" s="42"/>
      <c r="I30" s="8"/>
      <c r="J30" s="6" t="s">
        <v>13</v>
      </c>
      <c r="K30" s="6"/>
      <c r="L30" s="7"/>
    </row>
    <row r="31" spans="2:12">
      <c r="B31" s="42"/>
      <c r="C31" s="10"/>
      <c r="D31" s="11"/>
      <c r="E31" s="11">
        <f>SUM(E24:E30)</f>
        <v>38</v>
      </c>
      <c r="F31" s="12"/>
      <c r="H31" s="42"/>
      <c r="I31" s="10"/>
      <c r="J31" s="11"/>
      <c r="K31" s="11">
        <f>SUM(K24:K30)</f>
        <v>12.5</v>
      </c>
      <c r="L31" s="12"/>
    </row>
    <row r="33" spans="2:12">
      <c r="B33" s="42" t="s">
        <v>23</v>
      </c>
      <c r="C33" s="1" t="s">
        <v>24</v>
      </c>
      <c r="D33" s="2" t="s">
        <v>2</v>
      </c>
      <c r="E33" s="2" t="s">
        <v>3</v>
      </c>
      <c r="F33" s="3" t="s">
        <v>4</v>
      </c>
      <c r="H33" s="42" t="s">
        <v>25</v>
      </c>
      <c r="I33" s="1" t="s">
        <v>26</v>
      </c>
      <c r="J33" s="2" t="s">
        <v>2</v>
      </c>
      <c r="K33" s="2" t="s">
        <v>3</v>
      </c>
      <c r="L33" s="3" t="s">
        <v>4</v>
      </c>
    </row>
    <row r="34" spans="2:12" ht="27.75">
      <c r="B34" s="42"/>
      <c r="C34" s="5"/>
      <c r="D34" s="6" t="s">
        <v>7</v>
      </c>
      <c r="E34" s="6">
        <v>5.5</v>
      </c>
      <c r="F34" s="7" t="s">
        <v>441</v>
      </c>
      <c r="H34" s="42"/>
      <c r="I34" s="5"/>
      <c r="J34" s="6" t="s">
        <v>7</v>
      </c>
      <c r="K34" s="6"/>
      <c r="L34" s="7"/>
    </row>
    <row r="35" spans="2:12" ht="27.75">
      <c r="B35" s="42"/>
      <c r="C35" s="8"/>
      <c r="D35" s="4" t="s">
        <v>8</v>
      </c>
      <c r="E35" s="4">
        <v>4.5</v>
      </c>
      <c r="F35" s="9" t="s">
        <v>442</v>
      </c>
      <c r="H35" s="42"/>
      <c r="I35" s="8"/>
      <c r="J35" s="4" t="s">
        <v>8</v>
      </c>
      <c r="L35" s="9"/>
    </row>
    <row r="36" spans="2:12" ht="32.25" customHeight="1">
      <c r="B36" s="42"/>
      <c r="C36" s="8"/>
      <c r="D36" s="6" t="s">
        <v>9</v>
      </c>
      <c r="E36" s="6">
        <v>6</v>
      </c>
      <c r="F36" s="7" t="s">
        <v>443</v>
      </c>
      <c r="H36" s="42"/>
      <c r="I36" s="8"/>
      <c r="J36" s="6" t="s">
        <v>9</v>
      </c>
      <c r="K36" s="6">
        <v>4</v>
      </c>
      <c r="L36" s="7" t="s">
        <v>444</v>
      </c>
    </row>
    <row r="37" spans="2:12">
      <c r="B37" s="42"/>
      <c r="C37" s="8"/>
      <c r="D37" s="4" t="s">
        <v>10</v>
      </c>
      <c r="E37" s="4">
        <v>5</v>
      </c>
      <c r="F37" s="9" t="s">
        <v>445</v>
      </c>
      <c r="H37" s="42"/>
      <c r="I37" s="8"/>
      <c r="J37" s="4" t="s">
        <v>10</v>
      </c>
      <c r="K37" s="4">
        <v>3</v>
      </c>
      <c r="L37" s="9" t="s">
        <v>446</v>
      </c>
    </row>
    <row r="38" spans="2:12">
      <c r="B38" s="42"/>
      <c r="C38" s="8"/>
      <c r="D38" s="6" t="s">
        <v>11</v>
      </c>
      <c r="E38" s="6">
        <v>2</v>
      </c>
      <c r="F38" s="7" t="s">
        <v>447</v>
      </c>
      <c r="H38" s="42"/>
      <c r="I38" s="8"/>
      <c r="J38" s="6" t="s">
        <v>11</v>
      </c>
      <c r="K38" s="6">
        <v>1</v>
      </c>
      <c r="L38" s="7" t="s">
        <v>448</v>
      </c>
    </row>
    <row r="39" spans="2:12">
      <c r="B39" s="42"/>
      <c r="C39" s="8"/>
      <c r="D39" s="4" t="s">
        <v>12</v>
      </c>
      <c r="F39" s="9"/>
      <c r="H39" s="42"/>
      <c r="I39" s="8"/>
      <c r="J39" s="4" t="s">
        <v>12</v>
      </c>
      <c r="K39" s="4">
        <v>3</v>
      </c>
      <c r="L39" s="9" t="s">
        <v>449</v>
      </c>
    </row>
    <row r="40" spans="2:12">
      <c r="B40" s="42"/>
      <c r="C40" s="8"/>
      <c r="D40" s="6" t="s">
        <v>13</v>
      </c>
      <c r="E40" s="6"/>
      <c r="F40" s="7"/>
      <c r="H40" s="42"/>
      <c r="I40" s="8"/>
      <c r="J40" s="6" t="s">
        <v>13</v>
      </c>
      <c r="K40" s="6"/>
      <c r="L40" s="7"/>
    </row>
    <row r="41" spans="2:12">
      <c r="B41" s="42"/>
      <c r="C41" s="10"/>
      <c r="D41" s="11"/>
      <c r="E41" s="11">
        <f>SUM(E34:E40)</f>
        <v>23</v>
      </c>
      <c r="F41" s="12"/>
      <c r="H41" s="42"/>
      <c r="I41" s="10"/>
      <c r="J41" s="11"/>
      <c r="K41" s="11">
        <f>SUM(K34:K40)</f>
        <v>11</v>
      </c>
      <c r="L41" s="12"/>
    </row>
    <row r="43" spans="2:12">
      <c r="B43" s="42" t="s">
        <v>27</v>
      </c>
      <c r="C43" s="1" t="s">
        <v>28</v>
      </c>
      <c r="D43" s="2" t="s">
        <v>2</v>
      </c>
      <c r="E43" s="2" t="s">
        <v>3</v>
      </c>
      <c r="F43" s="3" t="s">
        <v>4</v>
      </c>
      <c r="H43" s="42" t="s">
        <v>29</v>
      </c>
      <c r="I43" s="1" t="s">
        <v>30</v>
      </c>
      <c r="J43" s="2" t="s">
        <v>2</v>
      </c>
      <c r="K43" s="2" t="s">
        <v>3</v>
      </c>
      <c r="L43" s="3" t="s">
        <v>4</v>
      </c>
    </row>
    <row r="44" spans="2:12">
      <c r="B44" s="42"/>
      <c r="C44" s="5"/>
      <c r="D44" s="6" t="s">
        <v>7</v>
      </c>
      <c r="E44" s="6">
        <v>0.5</v>
      </c>
      <c r="F44" s="7" t="s">
        <v>450</v>
      </c>
      <c r="H44" s="42"/>
      <c r="I44" s="5"/>
      <c r="J44" s="6" t="s">
        <v>7</v>
      </c>
      <c r="K44" s="6">
        <v>3</v>
      </c>
      <c r="L44" s="7" t="s">
        <v>451</v>
      </c>
    </row>
    <row r="45" spans="2:12">
      <c r="B45" s="42"/>
      <c r="C45" s="8"/>
      <c r="D45" s="4" t="s">
        <v>8</v>
      </c>
      <c r="E45" s="4">
        <v>2</v>
      </c>
      <c r="F45" s="9" t="s">
        <v>452</v>
      </c>
      <c r="H45" s="42"/>
      <c r="I45" s="8"/>
      <c r="J45" s="4" t="s">
        <v>8</v>
      </c>
      <c r="K45" s="4" t="s">
        <v>453</v>
      </c>
      <c r="L45" s="9" t="s">
        <v>454</v>
      </c>
    </row>
    <row r="46" spans="2:12" ht="27.75">
      <c r="B46" s="42"/>
      <c r="C46" s="8"/>
      <c r="D46" s="6" t="s">
        <v>9</v>
      </c>
      <c r="E46" s="6">
        <v>5.5</v>
      </c>
      <c r="F46" s="7" t="s">
        <v>455</v>
      </c>
      <c r="H46" s="42"/>
      <c r="I46" s="8"/>
      <c r="J46" s="6" t="s">
        <v>9</v>
      </c>
      <c r="K46" s="6">
        <v>4.5</v>
      </c>
      <c r="L46" s="7" t="s">
        <v>456</v>
      </c>
    </row>
    <row r="47" spans="2:12">
      <c r="B47" s="42"/>
      <c r="C47" s="8"/>
      <c r="D47" s="4" t="s">
        <v>10</v>
      </c>
      <c r="E47" s="4">
        <v>3</v>
      </c>
      <c r="F47" s="9" t="s">
        <v>457</v>
      </c>
      <c r="H47" s="42"/>
      <c r="I47" s="8"/>
      <c r="J47" s="4" t="s">
        <v>10</v>
      </c>
      <c r="L47" s="9" t="s">
        <v>458</v>
      </c>
    </row>
    <row r="48" spans="2:12" ht="27.75">
      <c r="B48" s="42"/>
      <c r="C48" s="8"/>
      <c r="D48" s="6" t="s">
        <v>11</v>
      </c>
      <c r="E48" s="6">
        <v>8</v>
      </c>
      <c r="F48" s="7" t="s">
        <v>459</v>
      </c>
      <c r="H48" s="42"/>
      <c r="I48" s="8"/>
      <c r="J48" s="6" t="s">
        <v>11</v>
      </c>
      <c r="K48" s="6"/>
      <c r="L48" s="7"/>
    </row>
    <row r="49" spans="2:12">
      <c r="B49" s="42"/>
      <c r="C49" s="8"/>
      <c r="D49" s="4" t="s">
        <v>12</v>
      </c>
      <c r="E49" s="4">
        <v>3</v>
      </c>
      <c r="F49" s="9" t="s">
        <v>460</v>
      </c>
      <c r="H49" s="42"/>
      <c r="I49" s="8"/>
      <c r="J49" s="4" t="s">
        <v>12</v>
      </c>
      <c r="L49" s="9"/>
    </row>
    <row r="50" spans="2:12">
      <c r="B50" s="42"/>
      <c r="C50" s="8"/>
      <c r="D50" s="6" t="s">
        <v>13</v>
      </c>
      <c r="E50" s="6"/>
      <c r="F50" s="7"/>
      <c r="H50" s="42"/>
      <c r="I50" s="8"/>
      <c r="J50" s="6" t="s">
        <v>13</v>
      </c>
      <c r="K50" s="6"/>
      <c r="L50" s="7"/>
    </row>
    <row r="51" spans="2:12">
      <c r="B51" s="42"/>
      <c r="C51" s="10"/>
      <c r="D51" s="11"/>
      <c r="E51" s="11">
        <f>SUM(E44:E50)</f>
        <v>22</v>
      </c>
      <c r="F51" s="12"/>
      <c r="H51" s="42"/>
      <c r="I51" s="10"/>
      <c r="J51" s="11"/>
      <c r="K51" s="11">
        <f>SUM(K44:K50)</f>
        <v>7.5</v>
      </c>
      <c r="L51" s="12"/>
    </row>
  </sheetData>
  <mergeCells count="10">
    <mergeCell ref="B33:B41"/>
    <mergeCell ref="H33:H41"/>
    <mergeCell ref="B43:B51"/>
    <mergeCell ref="H43:H51"/>
    <mergeCell ref="B2:B10"/>
    <mergeCell ref="H2:H10"/>
    <mergeCell ref="B12:B21"/>
    <mergeCell ref="H12:H21"/>
    <mergeCell ref="B23:B31"/>
    <mergeCell ref="H23:H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FC46-AD7F-46BA-BC6F-56571804B87C}">
  <dimension ref="B2:L51"/>
  <sheetViews>
    <sheetView workbookViewId="0">
      <selection activeCell="E28" sqref="E2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8.5</v>
      </c>
      <c r="F3" s="7" t="s">
        <v>461</v>
      </c>
      <c r="H3" s="42"/>
      <c r="I3" s="5"/>
      <c r="J3" s="6" t="s">
        <v>7</v>
      </c>
      <c r="K3" s="6">
        <v>2</v>
      </c>
      <c r="L3" s="7" t="s">
        <v>358</v>
      </c>
    </row>
    <row r="4" spans="2:12" ht="27.75">
      <c r="B4" s="42"/>
      <c r="C4" s="8"/>
      <c r="D4" s="4" t="s">
        <v>8</v>
      </c>
      <c r="E4" s="4">
        <v>8.5</v>
      </c>
      <c r="F4" s="9" t="s">
        <v>462</v>
      </c>
      <c r="H4" s="42"/>
      <c r="I4" s="8"/>
      <c r="J4" s="4" t="s">
        <v>8</v>
      </c>
      <c r="L4" s="9"/>
    </row>
    <row r="5" spans="2:12" ht="27.75">
      <c r="B5" s="42"/>
      <c r="C5" s="8"/>
      <c r="D5" s="6" t="s">
        <v>9</v>
      </c>
      <c r="E5" s="6">
        <v>8.5</v>
      </c>
      <c r="F5" s="7" t="s">
        <v>463</v>
      </c>
      <c r="H5" s="42"/>
      <c r="I5" s="8"/>
      <c r="J5" s="6" t="s">
        <v>9</v>
      </c>
      <c r="K5" s="6">
        <v>2.5</v>
      </c>
      <c r="L5" s="7" t="s">
        <v>464</v>
      </c>
    </row>
    <row r="6" spans="2:12" ht="27.75">
      <c r="B6" s="42"/>
      <c r="C6" s="8"/>
      <c r="D6" s="4" t="s">
        <v>10</v>
      </c>
      <c r="E6" s="4">
        <v>9</v>
      </c>
      <c r="F6" s="9" t="s">
        <v>465</v>
      </c>
      <c r="H6" s="42"/>
      <c r="I6" s="8"/>
      <c r="J6" s="4" t="s">
        <v>10</v>
      </c>
      <c r="K6" s="4">
        <v>2.5</v>
      </c>
      <c r="L6" s="9" t="s">
        <v>466</v>
      </c>
    </row>
    <row r="7" spans="2:12">
      <c r="B7" s="42"/>
      <c r="C7" s="8"/>
      <c r="D7" s="6" t="s">
        <v>11</v>
      </c>
      <c r="E7" s="6">
        <v>1.5</v>
      </c>
      <c r="F7" s="7" t="s">
        <v>467</v>
      </c>
      <c r="H7" s="42"/>
      <c r="I7" s="8"/>
      <c r="J7" s="6" t="s">
        <v>11</v>
      </c>
      <c r="K7" s="6">
        <v>0.5</v>
      </c>
      <c r="L7" s="7" t="s">
        <v>468</v>
      </c>
    </row>
    <row r="8" spans="2:12">
      <c r="B8" s="42"/>
      <c r="C8" s="8"/>
      <c r="D8" s="4" t="s">
        <v>12</v>
      </c>
      <c r="F8" s="7" t="s">
        <v>469</v>
      </c>
      <c r="H8" s="42"/>
      <c r="I8" s="8"/>
      <c r="J8" s="4" t="s">
        <v>12</v>
      </c>
      <c r="L8" s="9"/>
    </row>
    <row r="9" spans="2:12">
      <c r="B9" s="42"/>
      <c r="C9" s="8"/>
      <c r="D9" s="6" t="s">
        <v>13</v>
      </c>
      <c r="E9" s="6"/>
      <c r="F9" s="7" t="s">
        <v>469</v>
      </c>
      <c r="H9" s="42"/>
      <c r="I9" s="8"/>
      <c r="J9" s="6" t="s">
        <v>13</v>
      </c>
      <c r="K9" s="6">
        <v>1.5</v>
      </c>
      <c r="L9" s="7" t="s">
        <v>470</v>
      </c>
    </row>
    <row r="10" spans="2:12">
      <c r="B10" s="42"/>
      <c r="C10" s="10"/>
      <c r="D10" s="11"/>
      <c r="E10" s="11">
        <f>SUM(E3:E9)</f>
        <v>36</v>
      </c>
      <c r="F10" s="12"/>
      <c r="H10" s="42"/>
      <c r="I10" s="10"/>
      <c r="J10" s="11"/>
      <c r="K10" s="11">
        <f>SUM(K3:K9)</f>
        <v>9</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4</v>
      </c>
      <c r="F13" s="7" t="s">
        <v>471</v>
      </c>
      <c r="H13" s="42"/>
      <c r="I13" s="5"/>
      <c r="J13" s="6" t="s">
        <v>7</v>
      </c>
      <c r="K13" s="6">
        <v>4</v>
      </c>
      <c r="L13" s="7" t="s">
        <v>472</v>
      </c>
    </row>
    <row r="14" spans="2:12" ht="27.75">
      <c r="B14" s="42"/>
      <c r="C14" s="8"/>
      <c r="D14" s="4" t="s">
        <v>8</v>
      </c>
      <c r="E14" s="4">
        <v>3.5</v>
      </c>
      <c r="F14" s="9" t="s">
        <v>473</v>
      </c>
      <c r="G14" s="4" t="s">
        <v>18</v>
      </c>
      <c r="H14" s="42"/>
      <c r="I14" s="8"/>
      <c r="J14" s="4" t="s">
        <v>8</v>
      </c>
      <c r="K14" s="4">
        <v>1</v>
      </c>
      <c r="L14" s="9" t="s">
        <v>474</v>
      </c>
    </row>
    <row r="15" spans="2:12">
      <c r="B15" s="42"/>
      <c r="C15" s="8"/>
      <c r="D15" s="6" t="s">
        <v>9</v>
      </c>
      <c r="E15" s="6">
        <v>5</v>
      </c>
      <c r="F15" s="7" t="s">
        <v>475</v>
      </c>
      <c r="H15" s="42"/>
      <c r="I15" s="8"/>
      <c r="J15" s="6" t="s">
        <v>9</v>
      </c>
      <c r="K15" s="6">
        <v>3</v>
      </c>
      <c r="L15" s="7" t="s">
        <v>476</v>
      </c>
    </row>
    <row r="16" spans="2:12" ht="27.75">
      <c r="B16" s="42"/>
      <c r="C16" s="8"/>
      <c r="D16" s="4" t="s">
        <v>10</v>
      </c>
      <c r="E16" s="4">
        <v>4.5</v>
      </c>
      <c r="F16" s="9" t="s">
        <v>477</v>
      </c>
      <c r="H16" s="42"/>
      <c r="I16" s="8"/>
      <c r="J16" s="4" t="s">
        <v>10</v>
      </c>
      <c r="K16" s="4">
        <v>1</v>
      </c>
      <c r="L16" s="9" t="s">
        <v>478</v>
      </c>
    </row>
    <row r="17" spans="2:12">
      <c r="B17" s="42"/>
      <c r="C17" s="8"/>
      <c r="F17" s="9"/>
      <c r="H17" s="42"/>
      <c r="I17" s="8"/>
      <c r="L17" s="9"/>
    </row>
    <row r="18" spans="2:12">
      <c r="B18" s="42"/>
      <c r="C18" s="8"/>
      <c r="D18" s="6" t="s">
        <v>11</v>
      </c>
      <c r="E18" s="6"/>
      <c r="F18" s="7" t="s">
        <v>479</v>
      </c>
      <c r="H18" s="42"/>
      <c r="I18" s="8"/>
      <c r="J18" s="6" t="s">
        <v>11</v>
      </c>
      <c r="K18" s="6"/>
      <c r="L18" s="7"/>
    </row>
    <row r="19" spans="2:12">
      <c r="B19" s="42"/>
      <c r="C19" s="8"/>
      <c r="D19" s="4" t="s">
        <v>12</v>
      </c>
      <c r="F19" s="9"/>
      <c r="H19" s="42"/>
      <c r="I19" s="8"/>
      <c r="J19" s="4" t="s">
        <v>12</v>
      </c>
      <c r="L19" s="9"/>
    </row>
    <row r="20" spans="2:12">
      <c r="B20" s="42"/>
      <c r="C20" s="8"/>
      <c r="D20" s="6" t="s">
        <v>13</v>
      </c>
      <c r="E20" s="6"/>
      <c r="F20" s="7"/>
      <c r="H20" s="42"/>
      <c r="I20" s="8"/>
      <c r="J20" s="6" t="s">
        <v>13</v>
      </c>
      <c r="K20" s="6"/>
      <c r="L20" s="7"/>
    </row>
    <row r="21" spans="2:12">
      <c r="B21" s="42"/>
      <c r="C21" s="10"/>
      <c r="D21" s="11"/>
      <c r="E21" s="11">
        <f>SUM(E13:E20)</f>
        <v>17</v>
      </c>
      <c r="F21" s="12"/>
      <c r="H21" s="42"/>
      <c r="I21" s="10"/>
      <c r="J21" s="11"/>
      <c r="K21" s="11">
        <f>SUM(K13:K20)</f>
        <v>9</v>
      </c>
      <c r="L21" s="12"/>
    </row>
    <row r="23" spans="2:12">
      <c r="B23" s="42" t="s">
        <v>19</v>
      </c>
      <c r="C23" s="1" t="s">
        <v>20</v>
      </c>
      <c r="D23" s="2" t="s">
        <v>2</v>
      </c>
      <c r="E23" s="2" t="s">
        <v>3</v>
      </c>
      <c r="F23" s="3" t="s">
        <v>4</v>
      </c>
      <c r="H23" s="42" t="s">
        <v>21</v>
      </c>
      <c r="I23" s="1" t="s">
        <v>22</v>
      </c>
      <c r="J23" s="2" t="s">
        <v>2</v>
      </c>
      <c r="K23" s="2" t="s">
        <v>3</v>
      </c>
      <c r="L23" s="3" t="s">
        <v>4</v>
      </c>
    </row>
    <row r="24" spans="2:12" ht="27.75">
      <c r="B24" s="42"/>
      <c r="C24" s="5"/>
      <c r="D24" s="6" t="s">
        <v>7</v>
      </c>
      <c r="E24" s="6">
        <v>6.5</v>
      </c>
      <c r="F24" s="7" t="s">
        <v>480</v>
      </c>
      <c r="H24" s="42"/>
      <c r="I24" s="5"/>
      <c r="J24" s="6" t="s">
        <v>7</v>
      </c>
      <c r="K24" s="6">
        <v>4</v>
      </c>
      <c r="L24" s="7" t="s">
        <v>358</v>
      </c>
    </row>
    <row r="25" spans="2:12" ht="27.75">
      <c r="B25" s="42"/>
      <c r="C25" s="8"/>
      <c r="D25" s="4" t="s">
        <v>8</v>
      </c>
      <c r="E25" s="4">
        <v>5</v>
      </c>
      <c r="F25" s="9" t="s">
        <v>481</v>
      </c>
      <c r="H25" s="42"/>
      <c r="I25" s="8"/>
      <c r="J25" s="4" t="s">
        <v>8</v>
      </c>
      <c r="K25" s="4">
        <v>6</v>
      </c>
      <c r="L25" s="9" t="s">
        <v>482</v>
      </c>
    </row>
    <row r="26" spans="2:12">
      <c r="B26" s="42"/>
      <c r="C26" s="8"/>
      <c r="D26" s="6" t="s">
        <v>9</v>
      </c>
      <c r="E26" s="6">
        <v>6.5</v>
      </c>
      <c r="F26" s="7" t="s">
        <v>483</v>
      </c>
      <c r="H26" s="42"/>
      <c r="I26" s="8"/>
      <c r="J26" s="6" t="s">
        <v>9</v>
      </c>
      <c r="K26" s="6">
        <v>2</v>
      </c>
      <c r="L26" s="7" t="s">
        <v>484</v>
      </c>
    </row>
    <row r="27" spans="2:12">
      <c r="B27" s="42"/>
      <c r="C27" s="8"/>
      <c r="D27" s="4" t="s">
        <v>10</v>
      </c>
      <c r="E27" s="4">
        <v>3</v>
      </c>
      <c r="F27" s="9" t="s">
        <v>485</v>
      </c>
      <c r="H27" s="42"/>
      <c r="I27" s="8"/>
      <c r="J27" s="4" t="s">
        <v>10</v>
      </c>
      <c r="L27" s="9"/>
    </row>
    <row r="28" spans="2:12">
      <c r="B28" s="42"/>
      <c r="C28" s="8"/>
      <c r="D28" s="6" t="s">
        <v>11</v>
      </c>
      <c r="E28" s="6"/>
      <c r="F28" s="7" t="s">
        <v>469</v>
      </c>
      <c r="H28" s="42"/>
      <c r="I28" s="8"/>
      <c r="J28" s="6" t="s">
        <v>11</v>
      </c>
      <c r="K28" s="6"/>
      <c r="L28" s="7" t="s">
        <v>486</v>
      </c>
    </row>
    <row r="29" spans="2:12">
      <c r="B29" s="42"/>
      <c r="C29" s="8"/>
      <c r="D29" s="4" t="s">
        <v>12</v>
      </c>
      <c r="F29" s="9" t="s">
        <v>469</v>
      </c>
      <c r="H29" s="42"/>
      <c r="I29" s="8"/>
      <c r="J29" s="4" t="s">
        <v>12</v>
      </c>
      <c r="L29" s="9"/>
    </row>
    <row r="30" spans="2:12">
      <c r="B30" s="42"/>
      <c r="C30" s="8"/>
      <c r="D30" s="6" t="s">
        <v>13</v>
      </c>
      <c r="E30" s="6"/>
      <c r="F30" s="7" t="s">
        <v>469</v>
      </c>
      <c r="H30" s="42"/>
      <c r="I30" s="8"/>
      <c r="J30" s="6" t="s">
        <v>13</v>
      </c>
      <c r="K30" s="6"/>
      <c r="L30" s="7"/>
    </row>
    <row r="31" spans="2:12">
      <c r="B31" s="42"/>
      <c r="C31" s="10"/>
      <c r="D31" s="11"/>
      <c r="E31" s="11">
        <f>SUM(E24:E30)</f>
        <v>21</v>
      </c>
      <c r="F31" s="12"/>
      <c r="H31" s="42"/>
      <c r="I31" s="10"/>
      <c r="J31" s="11"/>
      <c r="K31" s="11">
        <f>SUM(K24:K30)</f>
        <v>12</v>
      </c>
      <c r="L31" s="12"/>
    </row>
    <row r="33" spans="2:12">
      <c r="B33" s="42" t="s">
        <v>23</v>
      </c>
      <c r="C33" s="1" t="s">
        <v>24</v>
      </c>
      <c r="D33" s="2" t="s">
        <v>2</v>
      </c>
      <c r="E33" s="2" t="s">
        <v>3</v>
      </c>
      <c r="F33" s="3" t="s">
        <v>4</v>
      </c>
      <c r="H33" s="42" t="s">
        <v>25</v>
      </c>
      <c r="I33" s="1" t="s">
        <v>26</v>
      </c>
      <c r="J33" s="2" t="s">
        <v>2</v>
      </c>
      <c r="K33" s="2" t="s">
        <v>3</v>
      </c>
      <c r="L33" s="3" t="s">
        <v>4</v>
      </c>
    </row>
    <row r="34" spans="2:12" ht="27.75">
      <c r="B34" s="42"/>
      <c r="C34" s="5"/>
      <c r="D34" s="6" t="s">
        <v>7</v>
      </c>
      <c r="E34" s="6">
        <v>6</v>
      </c>
      <c r="F34" s="7" t="s">
        <v>487</v>
      </c>
      <c r="H34" s="42"/>
      <c r="I34" s="5"/>
      <c r="J34" s="6" t="s">
        <v>7</v>
      </c>
      <c r="K34" s="6">
        <v>4</v>
      </c>
      <c r="L34" s="7" t="s">
        <v>488</v>
      </c>
    </row>
    <row r="35" spans="2:12">
      <c r="B35" s="42"/>
      <c r="C35" s="8"/>
      <c r="D35" s="4" t="s">
        <v>8</v>
      </c>
      <c r="E35" s="4">
        <v>4</v>
      </c>
      <c r="F35" s="9" t="s">
        <v>489</v>
      </c>
      <c r="H35" s="42"/>
      <c r="I35" s="8"/>
      <c r="J35" s="4" t="s">
        <v>8</v>
      </c>
      <c r="K35" s="4">
        <v>2</v>
      </c>
      <c r="L35" s="9" t="s">
        <v>490</v>
      </c>
    </row>
    <row r="36" spans="2:12" ht="15" customHeight="1">
      <c r="B36" s="42"/>
      <c r="C36" s="8"/>
      <c r="D36" s="6" t="s">
        <v>9</v>
      </c>
      <c r="E36" s="6">
        <v>5.5</v>
      </c>
      <c r="F36" s="7" t="s">
        <v>491</v>
      </c>
      <c r="H36" s="42"/>
      <c r="I36" s="8"/>
      <c r="J36" s="6" t="s">
        <v>9</v>
      </c>
      <c r="K36" s="6"/>
      <c r="L36" s="7"/>
    </row>
    <row r="37" spans="2:12">
      <c r="B37" s="42"/>
      <c r="C37" s="8"/>
      <c r="D37" s="4" t="s">
        <v>10</v>
      </c>
      <c r="E37" s="4">
        <v>4</v>
      </c>
      <c r="F37" s="9" t="s">
        <v>492</v>
      </c>
      <c r="H37" s="42"/>
      <c r="I37" s="8"/>
      <c r="J37" s="4" t="s">
        <v>10</v>
      </c>
      <c r="L37" s="9"/>
    </row>
    <row r="38" spans="2:12">
      <c r="B38" s="42"/>
      <c r="C38" s="8"/>
      <c r="D38" s="6" t="s">
        <v>11</v>
      </c>
      <c r="E38" s="6">
        <v>2</v>
      </c>
      <c r="F38" s="7" t="s">
        <v>493</v>
      </c>
      <c r="H38" s="42"/>
      <c r="I38" s="8"/>
      <c r="J38" s="6" t="s">
        <v>11</v>
      </c>
      <c r="K38" s="6">
        <v>2</v>
      </c>
      <c r="L38" s="7" t="s">
        <v>494</v>
      </c>
    </row>
    <row r="39" spans="2:12">
      <c r="B39" s="42"/>
      <c r="C39" s="8"/>
      <c r="D39" s="4" t="s">
        <v>12</v>
      </c>
      <c r="F39" s="9"/>
      <c r="H39" s="42"/>
      <c r="I39" s="8"/>
      <c r="J39" s="4" t="s">
        <v>12</v>
      </c>
      <c r="L39" s="9"/>
    </row>
    <row r="40" spans="2:12">
      <c r="B40" s="42"/>
      <c r="C40" s="8"/>
      <c r="D40" s="6" t="s">
        <v>13</v>
      </c>
      <c r="E40" s="6"/>
      <c r="F40" s="7"/>
      <c r="H40" s="42"/>
      <c r="I40" s="8"/>
      <c r="J40" s="6" t="s">
        <v>13</v>
      </c>
      <c r="K40" s="6"/>
      <c r="L40" s="7"/>
    </row>
    <row r="41" spans="2:12">
      <c r="B41" s="42"/>
      <c r="C41" s="10"/>
      <c r="D41" s="11"/>
      <c r="E41" s="11">
        <f>SUM(E34:E40)</f>
        <v>21.5</v>
      </c>
      <c r="F41" s="12"/>
      <c r="H41" s="42"/>
      <c r="I41" s="10"/>
      <c r="J41" s="11"/>
      <c r="K41" s="11">
        <f>SUM(K34:K40)</f>
        <v>8</v>
      </c>
      <c r="L41" s="12"/>
    </row>
    <row r="43" spans="2:12">
      <c r="B43" s="42" t="s">
        <v>27</v>
      </c>
      <c r="C43" s="1" t="s">
        <v>28</v>
      </c>
      <c r="D43" s="2" t="s">
        <v>2</v>
      </c>
      <c r="E43" s="2" t="s">
        <v>3</v>
      </c>
      <c r="F43" s="3" t="s">
        <v>4</v>
      </c>
      <c r="H43" s="42" t="s">
        <v>29</v>
      </c>
      <c r="I43" s="1" t="s">
        <v>30</v>
      </c>
      <c r="J43" s="2" t="s">
        <v>2</v>
      </c>
      <c r="K43" s="2" t="s">
        <v>3</v>
      </c>
      <c r="L43" s="3" t="s">
        <v>4</v>
      </c>
    </row>
    <row r="44" spans="2:12">
      <c r="B44" s="42"/>
      <c r="C44" s="5"/>
      <c r="D44" s="6" t="s">
        <v>7</v>
      </c>
      <c r="E44" s="6">
        <v>4</v>
      </c>
      <c r="F44" s="7" t="s">
        <v>495</v>
      </c>
      <c r="H44" s="42"/>
      <c r="I44" s="5"/>
      <c r="J44" s="6" t="s">
        <v>7</v>
      </c>
      <c r="K44" s="6">
        <v>1</v>
      </c>
      <c r="L44" s="7" t="s">
        <v>401</v>
      </c>
    </row>
    <row r="45" spans="2:12" ht="27.75">
      <c r="B45" s="42"/>
      <c r="C45" s="8"/>
      <c r="D45" s="4" t="s">
        <v>8</v>
      </c>
      <c r="E45" s="4">
        <v>5</v>
      </c>
      <c r="F45" s="9" t="s">
        <v>496</v>
      </c>
      <c r="H45" s="42"/>
      <c r="I45" s="8"/>
      <c r="J45" s="4" t="s">
        <v>8</v>
      </c>
      <c r="L45" s="9"/>
    </row>
    <row r="46" spans="2:12">
      <c r="B46" s="42"/>
      <c r="C46" s="8"/>
      <c r="D46" s="6" t="s">
        <v>9</v>
      </c>
      <c r="E46" s="6">
        <v>1</v>
      </c>
      <c r="F46" s="7" t="s">
        <v>497</v>
      </c>
      <c r="H46" s="42"/>
      <c r="I46" s="8"/>
      <c r="J46" s="6" t="s">
        <v>9</v>
      </c>
      <c r="K46" s="6"/>
      <c r="L46" s="7"/>
    </row>
    <row r="47" spans="2:12">
      <c r="B47" s="42"/>
      <c r="C47" s="8"/>
      <c r="D47" s="4" t="s">
        <v>10</v>
      </c>
      <c r="F47" s="9" t="s">
        <v>498</v>
      </c>
      <c r="H47" s="42"/>
      <c r="I47" s="8"/>
      <c r="J47" s="4" t="s">
        <v>10</v>
      </c>
      <c r="L47" s="9"/>
    </row>
    <row r="48" spans="2:12">
      <c r="B48" s="42"/>
      <c r="C48" s="8"/>
      <c r="D48" s="6" t="s">
        <v>11</v>
      </c>
      <c r="E48" s="6">
        <v>6</v>
      </c>
      <c r="F48" s="7" t="s">
        <v>499</v>
      </c>
      <c r="H48" s="42"/>
      <c r="I48" s="8"/>
      <c r="J48" s="6" t="s">
        <v>11</v>
      </c>
      <c r="K48" s="6"/>
      <c r="L48" s="7"/>
    </row>
    <row r="49" spans="2:12">
      <c r="B49" s="42"/>
      <c r="C49" s="8"/>
      <c r="D49" s="4" t="s">
        <v>12</v>
      </c>
      <c r="E49" s="4">
        <v>9</v>
      </c>
      <c r="F49" s="32" t="s">
        <v>499</v>
      </c>
      <c r="H49" s="42"/>
      <c r="I49" s="8"/>
      <c r="J49" s="4" t="s">
        <v>12</v>
      </c>
      <c r="L49" s="9"/>
    </row>
    <row r="50" spans="2:12">
      <c r="B50" s="42"/>
      <c r="C50" s="8"/>
      <c r="D50" s="6" t="s">
        <v>13</v>
      </c>
      <c r="E50" s="6">
        <v>9</v>
      </c>
      <c r="F50" s="32" t="s">
        <v>499</v>
      </c>
      <c r="H50" s="42"/>
      <c r="I50" s="8"/>
      <c r="J50" s="6" t="s">
        <v>13</v>
      </c>
      <c r="K50" s="6"/>
      <c r="L50" s="7"/>
    </row>
    <row r="51" spans="2:12">
      <c r="B51" s="42"/>
      <c r="C51" s="10"/>
      <c r="D51" s="11"/>
      <c r="E51" s="11">
        <f>SUM(E44:E50)</f>
        <v>34</v>
      </c>
      <c r="F51" s="12"/>
      <c r="H51" s="42"/>
      <c r="I51" s="10"/>
      <c r="J51" s="11"/>
      <c r="K51" s="11">
        <f>SUM(K44:K50)</f>
        <v>1</v>
      </c>
      <c r="L51" s="12"/>
    </row>
  </sheetData>
  <mergeCells count="10">
    <mergeCell ref="B33:B41"/>
    <mergeCell ref="H33:H41"/>
    <mergeCell ref="B43:B51"/>
    <mergeCell ref="H43:H51"/>
    <mergeCell ref="B2:B10"/>
    <mergeCell ref="H2:H10"/>
    <mergeCell ref="B12:B21"/>
    <mergeCell ref="H12:H21"/>
    <mergeCell ref="B23:B31"/>
    <mergeCell ref="H23:H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5B55-C649-4890-B413-35EEA22D2955}">
  <dimension ref="B2:L50"/>
  <sheetViews>
    <sheetView workbookViewId="0">
      <selection activeCell="E20" sqref="E2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c r="F3" s="7"/>
      <c r="H3" s="42"/>
      <c r="I3" s="5"/>
      <c r="J3" s="6" t="s">
        <v>7</v>
      </c>
      <c r="K3" s="6"/>
      <c r="L3" s="7"/>
    </row>
    <row r="4" spans="2:12">
      <c r="B4" s="42"/>
      <c r="C4" s="8"/>
      <c r="D4" s="4" t="s">
        <v>8</v>
      </c>
      <c r="E4" s="4">
        <v>1</v>
      </c>
      <c r="F4" s="9" t="s">
        <v>500</v>
      </c>
      <c r="H4" s="42"/>
      <c r="I4" s="8"/>
      <c r="J4" s="4" t="s">
        <v>8</v>
      </c>
      <c r="L4" s="9"/>
    </row>
    <row r="5" spans="2:12">
      <c r="B5" s="42"/>
      <c r="C5" s="8"/>
      <c r="D5" s="6" t="s">
        <v>9</v>
      </c>
      <c r="E5" s="6"/>
      <c r="F5" s="7"/>
      <c r="H5" s="42"/>
      <c r="I5" s="8"/>
      <c r="J5" s="6" t="s">
        <v>9</v>
      </c>
      <c r="K5" s="6"/>
      <c r="L5" s="7"/>
    </row>
    <row r="6" spans="2:12">
      <c r="B6" s="42"/>
      <c r="C6" s="8"/>
      <c r="D6" s="4" t="s">
        <v>10</v>
      </c>
      <c r="E6" s="4">
        <v>0.5</v>
      </c>
      <c r="F6" s="9" t="s">
        <v>148</v>
      </c>
      <c r="H6" s="42"/>
      <c r="I6" s="8"/>
      <c r="J6" s="4" t="s">
        <v>10</v>
      </c>
      <c r="L6" s="9"/>
    </row>
    <row r="7" spans="2:12">
      <c r="B7" s="42"/>
      <c r="C7" s="8"/>
      <c r="D7" s="6" t="s">
        <v>11</v>
      </c>
      <c r="E7" s="6">
        <v>1</v>
      </c>
      <c r="F7" s="7" t="s">
        <v>501</v>
      </c>
      <c r="H7" s="42"/>
      <c r="I7" s="8"/>
      <c r="J7" s="6" t="s">
        <v>11</v>
      </c>
      <c r="K7" s="6"/>
      <c r="L7" s="7"/>
    </row>
    <row r="8" spans="2:12">
      <c r="B8" s="42"/>
      <c r="C8" s="8"/>
      <c r="D8" s="4" t="s">
        <v>12</v>
      </c>
      <c r="F8" s="9"/>
      <c r="H8" s="42"/>
      <c r="I8" s="8"/>
      <c r="J8" s="4" t="s">
        <v>12</v>
      </c>
      <c r="L8" s="9"/>
    </row>
    <row r="9" spans="2:12">
      <c r="B9" s="42"/>
      <c r="C9" s="8"/>
      <c r="D9" s="6" t="s">
        <v>13</v>
      </c>
      <c r="E9" s="6">
        <v>3</v>
      </c>
      <c r="F9" s="7" t="s">
        <v>502</v>
      </c>
      <c r="H9" s="42"/>
      <c r="I9" s="8"/>
      <c r="J9" s="6" t="s">
        <v>13</v>
      </c>
      <c r="K9" s="6">
        <v>1.5</v>
      </c>
      <c r="L9" s="7" t="s">
        <v>470</v>
      </c>
    </row>
    <row r="10" spans="2:12">
      <c r="B10" s="42"/>
      <c r="C10" s="10"/>
      <c r="D10" s="11"/>
      <c r="E10" s="11">
        <f>SUM(E3:E9)</f>
        <v>5.5</v>
      </c>
      <c r="F10" s="12"/>
      <c r="H10" s="42"/>
      <c r="I10" s="10"/>
      <c r="J10" s="11"/>
      <c r="K10" s="11">
        <f>SUM(K3:K9)</f>
        <v>1.5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F16" s="9"/>
      <c r="H16" s="42"/>
      <c r="I16" s="8"/>
      <c r="J16" s="4" t="s">
        <v>10</v>
      </c>
      <c r="L16" s="9"/>
    </row>
    <row r="17" spans="2:12">
      <c r="B17" s="42"/>
      <c r="C17" s="8"/>
      <c r="D17" s="6" t="s">
        <v>11</v>
      </c>
      <c r="E17" s="6"/>
      <c r="F17" s="7"/>
      <c r="H17" s="42"/>
      <c r="I17" s="8"/>
      <c r="J17" s="6" t="s">
        <v>11</v>
      </c>
      <c r="K17" s="6"/>
      <c r="L17" s="7"/>
    </row>
    <row r="18" spans="2:12">
      <c r="B18" s="42"/>
      <c r="C18" s="8"/>
      <c r="D18" s="4" t="s">
        <v>12</v>
      </c>
      <c r="F18" s="9"/>
      <c r="H18" s="42"/>
      <c r="I18" s="8"/>
      <c r="J18" s="4" t="s">
        <v>12</v>
      </c>
      <c r="L18" s="9"/>
    </row>
    <row r="19" spans="2:12">
      <c r="B19" s="42"/>
      <c r="C19" s="8"/>
      <c r="D19" s="6" t="s">
        <v>13</v>
      </c>
      <c r="E19" s="6">
        <v>3</v>
      </c>
      <c r="F19" s="7" t="s">
        <v>470</v>
      </c>
      <c r="H19" s="42"/>
      <c r="I19" s="8"/>
      <c r="J19" s="6" t="s">
        <v>13</v>
      </c>
      <c r="K19" s="6"/>
      <c r="L19" s="7"/>
    </row>
    <row r="20" spans="2:12">
      <c r="B20" s="42"/>
      <c r="C20" s="10"/>
      <c r="D20" s="11"/>
      <c r="E20" s="11">
        <f>SUM(E13:E19)</f>
        <v>3</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c r="F23" s="7"/>
      <c r="H23" s="42"/>
      <c r="I23" s="5"/>
      <c r="J23" s="6" t="s">
        <v>7</v>
      </c>
      <c r="K23" s="6"/>
      <c r="L23" s="7"/>
    </row>
    <row r="24" spans="2:12">
      <c r="B24" s="42"/>
      <c r="C24" s="8"/>
      <c r="D24" s="4" t="s">
        <v>8</v>
      </c>
      <c r="F24" s="9"/>
      <c r="H24" s="42"/>
      <c r="I24" s="8"/>
      <c r="J24" s="4" t="s">
        <v>8</v>
      </c>
      <c r="L24" s="9"/>
    </row>
    <row r="25" spans="2:12">
      <c r="B25" s="42"/>
      <c r="C25" s="8"/>
      <c r="D25" s="6" t="s">
        <v>9</v>
      </c>
      <c r="E25" s="6">
        <v>3</v>
      </c>
      <c r="F25" s="7" t="s">
        <v>503</v>
      </c>
      <c r="H25" s="42"/>
      <c r="I25" s="8"/>
      <c r="J25" s="6" t="s">
        <v>9</v>
      </c>
      <c r="K25" s="6"/>
      <c r="L25" s="7"/>
    </row>
    <row r="26" spans="2:12">
      <c r="B26" s="42"/>
      <c r="C26" s="8"/>
      <c r="D26" s="4" t="s">
        <v>10</v>
      </c>
      <c r="E26" s="4">
        <v>3.5</v>
      </c>
      <c r="F26" s="9" t="s">
        <v>504</v>
      </c>
      <c r="H26" s="42"/>
      <c r="I26" s="8"/>
      <c r="J26" s="4" t="s">
        <v>10</v>
      </c>
      <c r="L26" s="9"/>
    </row>
    <row r="27" spans="2:12">
      <c r="B27" s="42"/>
      <c r="C27" s="8"/>
      <c r="D27" s="6" t="s">
        <v>11</v>
      </c>
      <c r="E27" s="6"/>
      <c r="F27" s="7"/>
      <c r="H27" s="42"/>
      <c r="I27" s="8"/>
      <c r="J27" s="6" t="s">
        <v>11</v>
      </c>
      <c r="K27" s="6">
        <v>4</v>
      </c>
      <c r="L27" s="7" t="s">
        <v>505</v>
      </c>
    </row>
    <row r="28" spans="2:12">
      <c r="B28" s="42"/>
      <c r="C28" s="8"/>
      <c r="D28" s="4" t="s">
        <v>12</v>
      </c>
      <c r="E28" s="4">
        <v>2.5</v>
      </c>
      <c r="F28" s="9" t="s">
        <v>506</v>
      </c>
      <c r="H28" s="42"/>
      <c r="I28" s="8"/>
      <c r="J28" s="4" t="s">
        <v>12</v>
      </c>
      <c r="L28" s="9"/>
    </row>
    <row r="29" spans="2:12">
      <c r="B29" s="42"/>
      <c r="C29" s="8"/>
      <c r="D29" s="6" t="s">
        <v>13</v>
      </c>
      <c r="E29" s="6"/>
      <c r="F29" s="7"/>
      <c r="H29" s="42"/>
      <c r="I29" s="8"/>
      <c r="J29" s="6" t="s">
        <v>13</v>
      </c>
      <c r="K29" s="6">
        <v>4</v>
      </c>
      <c r="L29" s="7" t="s">
        <v>507</v>
      </c>
    </row>
    <row r="30" spans="2:12">
      <c r="B30" s="42"/>
      <c r="C30" s="10"/>
      <c r="D30" s="11"/>
      <c r="E30" s="11">
        <f>SUM(E23:E29)</f>
        <v>9</v>
      </c>
      <c r="F30" s="12"/>
      <c r="H30" s="42"/>
      <c r="I30" s="10"/>
      <c r="J30" s="11"/>
      <c r="K30" s="11">
        <f>SUM(K23:K29)</f>
        <v>8</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ht="27.75">
      <c r="B36" s="42"/>
      <c r="C36" s="8"/>
      <c r="D36" s="4" t="s">
        <v>10</v>
      </c>
      <c r="F36" s="9"/>
      <c r="H36" s="42"/>
      <c r="I36" s="8"/>
      <c r="J36" s="4" t="s">
        <v>10</v>
      </c>
      <c r="K36" s="4">
        <v>2</v>
      </c>
      <c r="L36" s="9" t="s">
        <v>508</v>
      </c>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2</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K44" s="4">
        <v>2</v>
      </c>
      <c r="L44" s="9" t="s">
        <v>509</v>
      </c>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v>6</v>
      </c>
      <c r="F47" s="7" t="s">
        <v>499</v>
      </c>
      <c r="H47" s="42"/>
      <c r="I47" s="8"/>
      <c r="J47" s="6" t="s">
        <v>11</v>
      </c>
      <c r="K47" s="6"/>
      <c r="L47" s="7"/>
    </row>
    <row r="48" spans="2:12">
      <c r="B48" s="42"/>
      <c r="C48" s="8"/>
      <c r="D48" s="4" t="s">
        <v>12</v>
      </c>
      <c r="E48" s="4">
        <v>9</v>
      </c>
      <c r="F48" s="32" t="s">
        <v>499</v>
      </c>
      <c r="H48" s="42"/>
      <c r="I48" s="8"/>
      <c r="J48" s="4" t="s">
        <v>12</v>
      </c>
      <c r="L48" s="9"/>
    </row>
    <row r="49" spans="2:12">
      <c r="B49" s="42"/>
      <c r="C49" s="8"/>
      <c r="D49" s="6" t="s">
        <v>13</v>
      </c>
      <c r="E49" s="6">
        <v>9</v>
      </c>
      <c r="F49" s="32" t="s">
        <v>499</v>
      </c>
      <c r="H49" s="42"/>
      <c r="I49" s="8"/>
      <c r="J49" s="6" t="s">
        <v>13</v>
      </c>
      <c r="K49" s="6"/>
      <c r="L49" s="7"/>
    </row>
    <row r="50" spans="2:12">
      <c r="B50" s="42"/>
      <c r="C50" s="10"/>
      <c r="D50" s="11"/>
      <c r="E50" s="11">
        <f>SUM(E43:E49)</f>
        <v>24</v>
      </c>
      <c r="F50" s="12"/>
      <c r="H50" s="42"/>
      <c r="I50" s="10"/>
      <c r="J50" s="11"/>
      <c r="K50" s="11">
        <f>SUM(K43:K49)</f>
        <v>2</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74C67-BBEB-4C76-ABD3-DA654CFAB462}">
  <dimension ref="B2:L50"/>
  <sheetViews>
    <sheetView topLeftCell="F1" workbookViewId="0">
      <selection activeCell="L9" sqref="L9"/>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9</v>
      </c>
      <c r="F3" s="7" t="s">
        <v>510</v>
      </c>
      <c r="H3" s="42"/>
      <c r="I3" s="5"/>
      <c r="J3" s="6" t="s">
        <v>7</v>
      </c>
      <c r="K3" s="6">
        <v>4.5</v>
      </c>
      <c r="L3" s="7" t="s">
        <v>511</v>
      </c>
    </row>
    <row r="4" spans="2:12" ht="41.25">
      <c r="B4" s="42"/>
      <c r="C4" s="8"/>
      <c r="D4" s="4" t="s">
        <v>8</v>
      </c>
      <c r="E4" s="4">
        <v>9.5</v>
      </c>
      <c r="F4" s="9" t="s">
        <v>512</v>
      </c>
      <c r="H4" s="42"/>
      <c r="I4" s="8"/>
      <c r="J4" s="4" t="s">
        <v>8</v>
      </c>
      <c r="K4" s="4">
        <v>1</v>
      </c>
      <c r="L4" s="9" t="s">
        <v>513</v>
      </c>
    </row>
    <row r="5" spans="2:12" ht="27.75">
      <c r="B5" s="42"/>
      <c r="C5" s="8"/>
      <c r="D5" s="6" t="s">
        <v>9</v>
      </c>
      <c r="E5" s="6">
        <v>9</v>
      </c>
      <c r="F5" s="7" t="s">
        <v>514</v>
      </c>
      <c r="H5" s="42"/>
      <c r="I5" s="8"/>
      <c r="J5" s="6" t="s">
        <v>9</v>
      </c>
      <c r="K5" s="6">
        <v>0.5</v>
      </c>
      <c r="L5" s="7" t="s">
        <v>515</v>
      </c>
    </row>
    <row r="6" spans="2:12" ht="27.75">
      <c r="B6" s="42"/>
      <c r="C6" s="8"/>
      <c r="D6" s="4" t="s">
        <v>10</v>
      </c>
      <c r="E6" s="4">
        <v>8</v>
      </c>
      <c r="F6" s="9" t="s">
        <v>516</v>
      </c>
      <c r="H6" s="42"/>
      <c r="I6" s="8"/>
      <c r="J6" s="4" t="s">
        <v>10</v>
      </c>
      <c r="L6" s="9"/>
    </row>
    <row r="7" spans="2:12">
      <c r="B7" s="42"/>
      <c r="C7" s="8"/>
      <c r="D7" s="6" t="s">
        <v>11</v>
      </c>
      <c r="E7" s="6">
        <v>7</v>
      </c>
      <c r="F7" s="7" t="s">
        <v>517</v>
      </c>
      <c r="H7" s="42"/>
      <c r="I7" s="8"/>
      <c r="J7" s="6" t="s">
        <v>11</v>
      </c>
      <c r="K7" s="6">
        <v>1</v>
      </c>
      <c r="L7" s="7" t="s">
        <v>518</v>
      </c>
    </row>
    <row r="8" spans="2:12">
      <c r="B8" s="42"/>
      <c r="C8" s="8"/>
      <c r="D8" s="4" t="s">
        <v>12</v>
      </c>
      <c r="E8" s="4">
        <v>1.5</v>
      </c>
      <c r="F8" s="9" t="s">
        <v>519</v>
      </c>
      <c r="H8" s="42"/>
      <c r="I8" s="8"/>
      <c r="J8" s="4" t="s">
        <v>12</v>
      </c>
      <c r="L8" s="9"/>
    </row>
    <row r="9" spans="2:12">
      <c r="B9" s="42"/>
      <c r="C9" s="8"/>
      <c r="D9" s="6" t="s">
        <v>13</v>
      </c>
      <c r="E9" s="6">
        <v>2.5</v>
      </c>
      <c r="F9" s="7" t="s">
        <v>520</v>
      </c>
      <c r="H9" s="42"/>
      <c r="I9" s="8"/>
      <c r="J9" s="6" t="s">
        <v>13</v>
      </c>
      <c r="K9" s="6">
        <v>1</v>
      </c>
      <c r="L9" s="7" t="s">
        <v>521</v>
      </c>
    </row>
    <row r="10" spans="2:12">
      <c r="B10" s="42"/>
      <c r="C10" s="10"/>
      <c r="D10" s="11"/>
      <c r="E10" s="11">
        <f>SUM(E3:E9)</f>
        <v>46.5</v>
      </c>
      <c r="F10" s="12"/>
      <c r="H10" s="42"/>
      <c r="I10" s="10"/>
      <c r="J10" s="11"/>
      <c r="K10" s="11">
        <f>SUM(K3:K9)</f>
        <v>8</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3.5</v>
      </c>
      <c r="F13" s="7" t="s">
        <v>522</v>
      </c>
      <c r="H13" s="42"/>
      <c r="I13" s="5"/>
      <c r="J13" s="6" t="s">
        <v>7</v>
      </c>
      <c r="K13" s="6">
        <v>1.5</v>
      </c>
      <c r="L13" s="7" t="s">
        <v>523</v>
      </c>
    </row>
    <row r="14" spans="2:12">
      <c r="B14" s="42"/>
      <c r="C14" s="8"/>
      <c r="D14" s="4" t="s">
        <v>8</v>
      </c>
      <c r="F14" s="9"/>
      <c r="G14" s="4" t="s">
        <v>18</v>
      </c>
      <c r="H14" s="42"/>
      <c r="I14" s="8"/>
      <c r="J14" s="4" t="s">
        <v>8</v>
      </c>
      <c r="L14" s="9"/>
    </row>
    <row r="15" spans="2:12">
      <c r="B15" s="42"/>
      <c r="C15" s="8"/>
      <c r="D15" s="6" t="s">
        <v>9</v>
      </c>
      <c r="E15" s="6">
        <v>4</v>
      </c>
      <c r="F15" s="7" t="s">
        <v>524</v>
      </c>
      <c r="H15" s="42"/>
      <c r="I15" s="8"/>
      <c r="J15" s="6" t="s">
        <v>9</v>
      </c>
      <c r="K15" s="6">
        <v>3.5</v>
      </c>
      <c r="L15" s="7" t="s">
        <v>525</v>
      </c>
    </row>
    <row r="16" spans="2:12">
      <c r="B16" s="42"/>
      <c r="C16" s="8"/>
      <c r="D16" s="4" t="s">
        <v>10</v>
      </c>
      <c r="E16" s="4">
        <v>4.5</v>
      </c>
      <c r="F16" s="9" t="s">
        <v>526</v>
      </c>
      <c r="H16" s="42"/>
      <c r="I16" s="8"/>
      <c r="J16" s="4" t="s">
        <v>10</v>
      </c>
      <c r="L16" s="9"/>
    </row>
    <row r="17" spans="2:12">
      <c r="B17" s="42"/>
      <c r="C17" s="8"/>
      <c r="D17" s="6" t="s">
        <v>11</v>
      </c>
      <c r="E17" s="6">
        <v>5</v>
      </c>
      <c r="F17" s="7" t="s">
        <v>527</v>
      </c>
      <c r="H17" s="42"/>
      <c r="I17" s="8"/>
      <c r="J17" s="6" t="s">
        <v>11</v>
      </c>
      <c r="K17" s="6"/>
      <c r="L17" s="7"/>
    </row>
    <row r="18" spans="2:12">
      <c r="B18" s="42"/>
      <c r="C18" s="8"/>
      <c r="D18" s="4" t="s">
        <v>12</v>
      </c>
      <c r="F18" s="9"/>
      <c r="H18" s="42"/>
      <c r="I18" s="8"/>
      <c r="J18" s="4" t="s">
        <v>12</v>
      </c>
      <c r="L18" s="9"/>
    </row>
    <row r="19" spans="2:12">
      <c r="B19" s="42"/>
      <c r="C19" s="8"/>
      <c r="D19" s="6" t="s">
        <v>13</v>
      </c>
      <c r="E19" s="6">
        <v>4</v>
      </c>
      <c r="F19" s="7" t="s">
        <v>528</v>
      </c>
      <c r="H19" s="42"/>
      <c r="I19" s="8"/>
      <c r="J19" s="6" t="s">
        <v>13</v>
      </c>
      <c r="K19" s="6"/>
      <c r="L19" s="7"/>
    </row>
    <row r="20" spans="2:12">
      <c r="B20" s="42"/>
      <c r="C20" s="10"/>
      <c r="D20" s="11"/>
      <c r="E20" s="11">
        <f>SUM(E13:E19)</f>
        <v>21</v>
      </c>
      <c r="F20" s="12"/>
      <c r="H20" s="42"/>
      <c r="I20" s="10"/>
      <c r="J20" s="11"/>
      <c r="K20" s="11">
        <f>SUM(K13:K19)</f>
        <v>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5</v>
      </c>
      <c r="F23" s="7" t="s">
        <v>529</v>
      </c>
      <c r="H23" s="42"/>
      <c r="I23" s="5"/>
      <c r="J23" s="6" t="s">
        <v>7</v>
      </c>
      <c r="K23" s="6">
        <v>2</v>
      </c>
      <c r="L23" s="7" t="s">
        <v>530</v>
      </c>
    </row>
    <row r="24" spans="2:12">
      <c r="B24" s="42"/>
      <c r="C24" s="8"/>
      <c r="D24" s="4" t="s">
        <v>8</v>
      </c>
      <c r="E24" s="4">
        <v>3.5</v>
      </c>
      <c r="F24" s="9" t="s">
        <v>531</v>
      </c>
      <c r="H24" s="42"/>
      <c r="I24" s="8"/>
      <c r="J24" s="4" t="s">
        <v>8</v>
      </c>
      <c r="K24" s="4">
        <v>1</v>
      </c>
      <c r="L24" s="9" t="s">
        <v>532</v>
      </c>
    </row>
    <row r="25" spans="2:12">
      <c r="B25" s="42"/>
      <c r="C25" s="8"/>
      <c r="D25" s="6" t="s">
        <v>9</v>
      </c>
      <c r="E25" s="6">
        <v>5.5</v>
      </c>
      <c r="F25" s="7" t="s">
        <v>533</v>
      </c>
      <c r="H25" s="42"/>
      <c r="I25" s="8"/>
      <c r="J25" s="6" t="s">
        <v>9</v>
      </c>
      <c r="K25" s="6">
        <v>3</v>
      </c>
      <c r="L25" s="7" t="s">
        <v>534</v>
      </c>
    </row>
    <row r="26" spans="2:12" ht="27.75">
      <c r="B26" s="42"/>
      <c r="C26" s="8"/>
      <c r="D26" s="4" t="s">
        <v>10</v>
      </c>
      <c r="E26" s="4">
        <v>4.5</v>
      </c>
      <c r="F26" s="9" t="s">
        <v>535</v>
      </c>
      <c r="H26" s="42"/>
      <c r="I26" s="8"/>
      <c r="J26" s="4" t="s">
        <v>10</v>
      </c>
      <c r="K26" s="4">
        <v>6</v>
      </c>
      <c r="L26" s="9" t="s">
        <v>536</v>
      </c>
    </row>
    <row r="27" spans="2:12" ht="27.75">
      <c r="B27" s="42"/>
      <c r="C27" s="8"/>
      <c r="D27" s="6" t="s">
        <v>11</v>
      </c>
      <c r="E27" s="6">
        <v>5</v>
      </c>
      <c r="F27" s="7" t="s">
        <v>537</v>
      </c>
      <c r="H27" s="42"/>
      <c r="I27" s="8"/>
      <c r="J27" s="6" t="s">
        <v>11</v>
      </c>
      <c r="K27" s="6">
        <v>3</v>
      </c>
      <c r="L27" s="7" t="s">
        <v>538</v>
      </c>
    </row>
    <row r="28" spans="2:12">
      <c r="B28" s="42"/>
      <c r="C28" s="8"/>
      <c r="D28" s="4" t="s">
        <v>12</v>
      </c>
      <c r="E28" s="4">
        <v>3</v>
      </c>
      <c r="F28" s="9" t="s">
        <v>539</v>
      </c>
      <c r="H28" s="42"/>
      <c r="I28" s="8"/>
      <c r="J28" s="4" t="s">
        <v>12</v>
      </c>
      <c r="L28" s="9"/>
    </row>
    <row r="29" spans="2:12">
      <c r="B29" s="42"/>
      <c r="C29" s="8"/>
      <c r="D29" s="6" t="s">
        <v>13</v>
      </c>
      <c r="E29" s="6"/>
      <c r="F29" s="7"/>
      <c r="H29" s="42"/>
      <c r="I29" s="8"/>
      <c r="J29" s="6" t="s">
        <v>13</v>
      </c>
      <c r="K29" s="6"/>
      <c r="L29" s="7"/>
    </row>
    <row r="30" spans="2:12">
      <c r="B30" s="42"/>
      <c r="C30" s="10"/>
      <c r="D30" s="11"/>
      <c r="E30" s="11">
        <f>SUM(E23:E29)</f>
        <v>26.5</v>
      </c>
      <c r="F30" s="12"/>
      <c r="H30" s="42"/>
      <c r="I30" s="10"/>
      <c r="J30" s="11"/>
      <c r="K30" s="11">
        <f>SUM(K23:K29)</f>
        <v>15</v>
      </c>
      <c r="L30" s="12"/>
    </row>
    <row r="32" spans="2:12">
      <c r="B32" s="42" t="s">
        <v>23</v>
      </c>
      <c r="C32" s="1" t="s">
        <v>24</v>
      </c>
      <c r="D32" s="2" t="s">
        <v>2</v>
      </c>
      <c r="E32" s="2" t="s">
        <v>3</v>
      </c>
      <c r="F32" s="3" t="s">
        <v>4</v>
      </c>
      <c r="H32" s="42" t="s">
        <v>25</v>
      </c>
      <c r="I32" s="1" t="s">
        <v>26</v>
      </c>
      <c r="J32" s="2" t="s">
        <v>2</v>
      </c>
      <c r="K32" s="2" t="s">
        <v>3</v>
      </c>
      <c r="L32" s="3" t="s">
        <v>4</v>
      </c>
    </row>
    <row r="33" spans="2:12" ht="27.75">
      <c r="B33" s="42"/>
      <c r="C33" s="5"/>
      <c r="D33" s="6" t="s">
        <v>7</v>
      </c>
      <c r="E33" s="6">
        <v>5.5</v>
      </c>
      <c r="F33" s="7" t="s">
        <v>540</v>
      </c>
      <c r="H33" s="42"/>
      <c r="I33" s="5"/>
      <c r="J33" s="6" t="s">
        <v>7</v>
      </c>
      <c r="K33" s="6">
        <v>4</v>
      </c>
      <c r="L33" s="7" t="s">
        <v>541</v>
      </c>
    </row>
    <row r="34" spans="2:12">
      <c r="B34" s="42"/>
      <c r="C34" s="8"/>
      <c r="D34" s="4" t="s">
        <v>8</v>
      </c>
      <c r="E34" s="4">
        <v>4</v>
      </c>
      <c r="F34" s="9" t="s">
        <v>542</v>
      </c>
      <c r="H34" s="42"/>
      <c r="I34" s="8"/>
      <c r="J34" s="4" t="s">
        <v>8</v>
      </c>
      <c r="K34" s="4">
        <v>3</v>
      </c>
      <c r="L34" s="9" t="s">
        <v>543</v>
      </c>
    </row>
    <row r="35" spans="2:12" ht="15" customHeight="1">
      <c r="B35" s="42"/>
      <c r="C35" s="8"/>
      <c r="D35" s="6" t="s">
        <v>9</v>
      </c>
      <c r="E35" s="6">
        <v>4.5</v>
      </c>
      <c r="F35" s="7" t="s">
        <v>544</v>
      </c>
      <c r="H35" s="42"/>
      <c r="I35" s="8"/>
      <c r="J35" s="6" t="s">
        <v>9</v>
      </c>
      <c r="K35" s="6">
        <v>2</v>
      </c>
      <c r="L35" s="7" t="s">
        <v>545</v>
      </c>
    </row>
    <row r="36" spans="2:12">
      <c r="B36" s="42"/>
      <c r="C36" s="8"/>
      <c r="D36" s="4" t="s">
        <v>10</v>
      </c>
      <c r="F36" s="9"/>
      <c r="H36" s="42"/>
      <c r="I36" s="8"/>
      <c r="J36" s="4" t="s">
        <v>10</v>
      </c>
      <c r="K36" s="4">
        <v>2</v>
      </c>
      <c r="L36" s="9" t="s">
        <v>546</v>
      </c>
    </row>
    <row r="37" spans="2:12">
      <c r="B37" s="42"/>
      <c r="C37" s="8"/>
      <c r="D37" s="6" t="s">
        <v>11</v>
      </c>
      <c r="E37" s="6"/>
      <c r="F37" s="7"/>
      <c r="H37" s="42"/>
      <c r="I37" s="8"/>
      <c r="J37" s="6" t="s">
        <v>11</v>
      </c>
      <c r="K37" s="6"/>
      <c r="L37" s="7"/>
    </row>
    <row r="38" spans="2:12">
      <c r="B38" s="42"/>
      <c r="C38" s="8"/>
      <c r="D38" s="4" t="s">
        <v>12</v>
      </c>
      <c r="F38" s="9"/>
      <c r="H38" s="42"/>
      <c r="I38" s="8"/>
      <c r="J38" s="4" t="s">
        <v>12</v>
      </c>
      <c r="K38" s="4">
        <v>4</v>
      </c>
      <c r="L38" s="9" t="s">
        <v>547</v>
      </c>
    </row>
    <row r="39" spans="2:12">
      <c r="B39" s="42"/>
      <c r="C39" s="8"/>
      <c r="D39" s="6" t="s">
        <v>13</v>
      </c>
      <c r="E39" s="6"/>
      <c r="F39" s="7"/>
      <c r="H39" s="42"/>
      <c r="I39" s="8"/>
      <c r="J39" s="6" t="s">
        <v>13</v>
      </c>
      <c r="K39" s="6"/>
      <c r="L39" s="7"/>
    </row>
    <row r="40" spans="2:12">
      <c r="B40" s="42"/>
      <c r="C40" s="10"/>
      <c r="D40" s="11"/>
      <c r="E40" s="11">
        <f>SUM(E33:E39)</f>
        <v>14</v>
      </c>
      <c r="F40" s="12"/>
      <c r="H40" s="42"/>
      <c r="I40" s="10"/>
      <c r="J40" s="11"/>
      <c r="K40" s="11">
        <f>SUM(K33:K39)</f>
        <v>15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7</v>
      </c>
      <c r="F43" s="7" t="s">
        <v>548</v>
      </c>
      <c r="H43" s="42"/>
      <c r="I43" s="5"/>
      <c r="J43" s="6" t="s">
        <v>7</v>
      </c>
      <c r="K43" s="6">
        <v>1</v>
      </c>
      <c r="L43" s="7" t="s">
        <v>549</v>
      </c>
    </row>
    <row r="44" spans="2:12" ht="27.75">
      <c r="B44" s="42"/>
      <c r="C44" s="8"/>
      <c r="D44" s="4" t="s">
        <v>8</v>
      </c>
      <c r="E44" s="4">
        <v>6</v>
      </c>
      <c r="F44" s="9" t="s">
        <v>550</v>
      </c>
      <c r="H44" s="42"/>
      <c r="I44" s="8"/>
      <c r="J44" s="4" t="s">
        <v>8</v>
      </c>
      <c r="K44" s="4">
        <v>3</v>
      </c>
      <c r="L44" s="9" t="s">
        <v>549</v>
      </c>
    </row>
    <row r="45" spans="2:12">
      <c r="B45" s="42"/>
      <c r="C45" s="8"/>
      <c r="D45" s="6" t="s">
        <v>9</v>
      </c>
      <c r="E45" s="6">
        <v>3</v>
      </c>
      <c r="F45" s="7" t="s">
        <v>551</v>
      </c>
      <c r="H45" s="42"/>
      <c r="I45" s="8"/>
      <c r="J45" s="6" t="s">
        <v>9</v>
      </c>
      <c r="K45" s="6">
        <v>6</v>
      </c>
      <c r="L45" s="7" t="s">
        <v>552</v>
      </c>
    </row>
    <row r="46" spans="2:12" ht="27.75">
      <c r="B46" s="42"/>
      <c r="C46" s="8"/>
      <c r="D46" s="4" t="s">
        <v>10</v>
      </c>
      <c r="E46" s="4">
        <v>3</v>
      </c>
      <c r="F46" s="9" t="s">
        <v>553</v>
      </c>
      <c r="H46" s="42"/>
      <c r="I46" s="8"/>
      <c r="J46" s="4" t="s">
        <v>10</v>
      </c>
      <c r="K46" s="4">
        <v>4</v>
      </c>
      <c r="L46" s="9" t="s">
        <v>554</v>
      </c>
    </row>
    <row r="47" spans="2:12">
      <c r="B47" s="42"/>
      <c r="C47" s="8"/>
      <c r="D47" s="6" t="s">
        <v>11</v>
      </c>
      <c r="E47" s="6">
        <v>2</v>
      </c>
      <c r="F47" s="7" t="s">
        <v>555</v>
      </c>
      <c r="H47" s="42"/>
      <c r="I47" s="8"/>
      <c r="J47" s="6" t="s">
        <v>11</v>
      </c>
      <c r="K47" s="6">
        <v>1</v>
      </c>
      <c r="L47" s="7" t="s">
        <v>311</v>
      </c>
    </row>
    <row r="48" spans="2:12">
      <c r="B48" s="42"/>
      <c r="C48" s="8"/>
      <c r="D48" s="4" t="s">
        <v>12</v>
      </c>
      <c r="E48" s="4">
        <v>4</v>
      </c>
      <c r="F48" s="9" t="s">
        <v>556</v>
      </c>
      <c r="H48" s="42"/>
      <c r="I48" s="8"/>
      <c r="J48" s="4" t="s">
        <v>12</v>
      </c>
      <c r="L48" s="9"/>
    </row>
    <row r="49" spans="2:12">
      <c r="B49" s="42"/>
      <c r="C49" s="8"/>
      <c r="D49" s="6" t="s">
        <v>13</v>
      </c>
      <c r="E49" s="6"/>
      <c r="F49" s="7"/>
      <c r="H49" s="42"/>
      <c r="I49" s="8"/>
      <c r="J49" s="6" t="s">
        <v>13</v>
      </c>
      <c r="K49" s="6"/>
      <c r="L49" s="7"/>
    </row>
    <row r="50" spans="2:12">
      <c r="B50" s="42"/>
      <c r="C50" s="10"/>
      <c r="D50" s="11"/>
      <c r="E50" s="11">
        <f>SUM(E43:E49)</f>
        <v>25</v>
      </c>
      <c r="F50" s="12"/>
      <c r="H50" s="42"/>
      <c r="I50" s="10"/>
      <c r="J50" s="11"/>
      <c r="K50" s="11">
        <f>SUM(K43:K49)</f>
        <v>15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8795-FBE4-457E-AAE6-F007A054FCEF}">
  <dimension ref="B2:L50"/>
  <sheetViews>
    <sheetView topLeftCell="F1" workbookViewId="0">
      <selection activeCell="L10" sqref="L1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11</v>
      </c>
      <c r="F3" s="7" t="s">
        <v>557</v>
      </c>
      <c r="H3" s="42"/>
      <c r="I3" s="5"/>
      <c r="J3" s="6" t="s">
        <v>7</v>
      </c>
      <c r="K3" s="6">
        <v>3</v>
      </c>
      <c r="L3" s="7" t="s">
        <v>558</v>
      </c>
    </row>
    <row r="4" spans="2:12" ht="41.25">
      <c r="B4" s="42"/>
      <c r="C4" s="8"/>
      <c r="D4" s="4" t="s">
        <v>8</v>
      </c>
      <c r="E4" s="4">
        <v>10</v>
      </c>
      <c r="F4" s="9" t="s">
        <v>559</v>
      </c>
      <c r="H4" s="42"/>
      <c r="I4" s="8"/>
      <c r="J4" s="4" t="s">
        <v>8</v>
      </c>
      <c r="L4" s="9"/>
    </row>
    <row r="5" spans="2:12" ht="27.75">
      <c r="B5" s="42"/>
      <c r="C5" s="8"/>
      <c r="D5" s="6" t="s">
        <v>9</v>
      </c>
      <c r="E5" s="6">
        <v>9.5</v>
      </c>
      <c r="F5" s="7" t="s">
        <v>560</v>
      </c>
      <c r="H5" s="42"/>
      <c r="I5" s="8"/>
      <c r="J5" s="6" t="s">
        <v>9</v>
      </c>
      <c r="K5" s="6"/>
      <c r="L5" s="7"/>
    </row>
    <row r="6" spans="2:12" ht="27.75">
      <c r="B6" s="42"/>
      <c r="C6" s="8"/>
      <c r="D6" s="4" t="s">
        <v>10</v>
      </c>
      <c r="E6" s="4">
        <v>8</v>
      </c>
      <c r="F6" s="9" t="s">
        <v>561</v>
      </c>
      <c r="H6" s="42"/>
      <c r="I6" s="8"/>
      <c r="J6" s="4" t="s">
        <v>10</v>
      </c>
      <c r="K6" s="4">
        <v>2.5</v>
      </c>
      <c r="L6" s="9" t="s">
        <v>562</v>
      </c>
    </row>
    <row r="7" spans="2:12" ht="27.75">
      <c r="B7" s="42"/>
      <c r="C7" s="8"/>
      <c r="D7" s="6" t="s">
        <v>11</v>
      </c>
      <c r="E7" s="6">
        <v>8.5</v>
      </c>
      <c r="F7" s="7" t="s">
        <v>563</v>
      </c>
      <c r="H7" s="42"/>
      <c r="I7" s="8"/>
      <c r="J7" s="6" t="s">
        <v>11</v>
      </c>
      <c r="K7" s="6">
        <v>2</v>
      </c>
      <c r="L7" s="7" t="s">
        <v>564</v>
      </c>
    </row>
    <row r="8" spans="2:12">
      <c r="B8" s="42"/>
      <c r="C8" s="8"/>
      <c r="D8" s="4" t="s">
        <v>12</v>
      </c>
      <c r="E8" s="4">
        <v>8.5</v>
      </c>
      <c r="F8" s="9" t="s">
        <v>565</v>
      </c>
      <c r="H8" s="42"/>
      <c r="I8" s="8"/>
      <c r="J8" s="4" t="s">
        <v>12</v>
      </c>
      <c r="K8" s="4">
        <v>5</v>
      </c>
      <c r="L8" s="9" t="s">
        <v>566</v>
      </c>
    </row>
    <row r="9" spans="2:12">
      <c r="B9" s="42"/>
      <c r="C9" s="8"/>
      <c r="D9" s="6" t="s">
        <v>13</v>
      </c>
      <c r="E9" s="6">
        <v>0.5</v>
      </c>
      <c r="F9" s="7" t="s">
        <v>567</v>
      </c>
      <c r="H9" s="42"/>
      <c r="I9" s="8"/>
      <c r="J9" s="6" t="s">
        <v>13</v>
      </c>
      <c r="K9" s="6">
        <v>1.5</v>
      </c>
      <c r="L9" s="7" t="s">
        <v>568</v>
      </c>
    </row>
    <row r="10" spans="2:12">
      <c r="B10" s="42"/>
      <c r="C10" s="10"/>
      <c r="D10" s="11"/>
      <c r="E10" s="11">
        <f>SUM(E3:E9)</f>
        <v>56</v>
      </c>
      <c r="F10" s="12"/>
      <c r="H10" s="42"/>
      <c r="I10" s="10"/>
      <c r="J10" s="11"/>
      <c r="K10" s="11">
        <f>SUM(K3:K9)</f>
        <v>14</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6</v>
      </c>
      <c r="F13" s="7" t="s">
        <v>569</v>
      </c>
      <c r="H13" s="42"/>
      <c r="I13" s="5"/>
      <c r="J13" s="6" t="s">
        <v>7</v>
      </c>
      <c r="K13" s="6">
        <v>2.5</v>
      </c>
      <c r="L13" s="7" t="s">
        <v>401</v>
      </c>
    </row>
    <row r="14" spans="2:12">
      <c r="B14" s="42"/>
      <c r="C14" s="8"/>
      <c r="D14" s="4" t="s">
        <v>8</v>
      </c>
      <c r="E14" s="4">
        <v>4</v>
      </c>
      <c r="F14" s="4" t="s">
        <v>570</v>
      </c>
      <c r="G14" s="4" t="s">
        <v>18</v>
      </c>
      <c r="H14" s="42"/>
      <c r="I14" s="8"/>
      <c r="J14" s="4" t="s">
        <v>8</v>
      </c>
      <c r="L14" s="9"/>
    </row>
    <row r="15" spans="2:12">
      <c r="B15" s="42"/>
      <c r="C15" s="8"/>
      <c r="D15" s="6" t="s">
        <v>9</v>
      </c>
      <c r="E15" s="6">
        <v>2.5</v>
      </c>
      <c r="F15" s="9" t="s">
        <v>571</v>
      </c>
      <c r="H15" s="42"/>
      <c r="I15" s="8"/>
      <c r="J15" s="6" t="s">
        <v>9</v>
      </c>
      <c r="K15" s="6"/>
      <c r="L15" s="7"/>
    </row>
    <row r="16" spans="2:12" ht="27.75">
      <c r="B16" s="42"/>
      <c r="C16" s="8"/>
      <c r="D16" s="4" t="s">
        <v>10</v>
      </c>
      <c r="E16" s="4">
        <v>4.5</v>
      </c>
      <c r="F16" s="9" t="s">
        <v>572</v>
      </c>
      <c r="H16" s="42"/>
      <c r="I16" s="8"/>
      <c r="J16" s="4" t="s">
        <v>10</v>
      </c>
      <c r="K16" s="4">
        <v>4</v>
      </c>
      <c r="L16" s="9" t="s">
        <v>573</v>
      </c>
    </row>
    <row r="17" spans="2:12">
      <c r="B17" s="42"/>
      <c r="C17" s="8"/>
      <c r="D17" s="6" t="s">
        <v>11</v>
      </c>
      <c r="E17" s="6">
        <v>3</v>
      </c>
      <c r="F17" s="7"/>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v>2</v>
      </c>
      <c r="L19" s="7" t="s">
        <v>574</v>
      </c>
    </row>
    <row r="20" spans="2:12">
      <c r="B20" s="42"/>
      <c r="C20" s="10"/>
      <c r="D20" s="11"/>
      <c r="E20" s="11">
        <f>SUM(E13:E19)</f>
        <v>20</v>
      </c>
      <c r="F20" s="12"/>
      <c r="H20" s="42"/>
      <c r="I20" s="10"/>
      <c r="J20" s="11"/>
      <c r="K20" s="11">
        <f>SUM(K13:K19)</f>
        <v>8.5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7.5</v>
      </c>
      <c r="F23" s="7" t="s">
        <v>575</v>
      </c>
      <c r="H23" s="42"/>
      <c r="I23" s="5"/>
      <c r="J23" s="6" t="s">
        <v>7</v>
      </c>
      <c r="K23" s="6">
        <v>2</v>
      </c>
      <c r="L23" s="7" t="s">
        <v>576</v>
      </c>
    </row>
    <row r="24" spans="2:12">
      <c r="B24" s="42"/>
      <c r="C24" s="8"/>
      <c r="D24" s="4" t="s">
        <v>8</v>
      </c>
      <c r="E24" s="4">
        <v>6</v>
      </c>
      <c r="F24" s="9" t="s">
        <v>577</v>
      </c>
      <c r="H24" s="42"/>
      <c r="I24" s="8"/>
      <c r="J24" s="4" t="s">
        <v>8</v>
      </c>
      <c r="K24" s="4">
        <v>4</v>
      </c>
      <c r="L24" s="9" t="s">
        <v>578</v>
      </c>
    </row>
    <row r="25" spans="2:12">
      <c r="B25" s="42"/>
      <c r="C25" s="8"/>
      <c r="D25" s="6" t="s">
        <v>9</v>
      </c>
      <c r="E25" s="6">
        <v>3.5</v>
      </c>
      <c r="F25" s="7" t="s">
        <v>579</v>
      </c>
      <c r="H25" s="42"/>
      <c r="I25" s="8"/>
      <c r="J25" s="6" t="s">
        <v>9</v>
      </c>
      <c r="K25" s="6"/>
      <c r="L25" s="7"/>
    </row>
    <row r="26" spans="2:12">
      <c r="B26" s="42"/>
      <c r="C26" s="8"/>
      <c r="D26" s="4" t="s">
        <v>10</v>
      </c>
      <c r="E26" s="4">
        <v>5</v>
      </c>
      <c r="F26" s="9" t="s">
        <v>580</v>
      </c>
      <c r="H26" s="42"/>
      <c r="I26" s="8"/>
      <c r="J26" s="4" t="s">
        <v>10</v>
      </c>
      <c r="L26" s="9"/>
    </row>
    <row r="27" spans="2:12">
      <c r="B27" s="42"/>
      <c r="C27" s="8"/>
      <c r="D27" s="6" t="s">
        <v>11</v>
      </c>
      <c r="E27" s="6">
        <v>5</v>
      </c>
      <c r="F27" s="7" t="s">
        <v>581</v>
      </c>
      <c r="H27" s="42"/>
      <c r="I27" s="8"/>
      <c r="J27" s="6" t="s">
        <v>11</v>
      </c>
      <c r="K27" s="6">
        <v>4</v>
      </c>
      <c r="L27" s="7" t="s">
        <v>582</v>
      </c>
    </row>
    <row r="28" spans="2:12">
      <c r="B28" s="42"/>
      <c r="C28" s="8"/>
      <c r="D28" s="4" t="s">
        <v>12</v>
      </c>
      <c r="E28" s="4">
        <v>5</v>
      </c>
      <c r="F28" s="9" t="s">
        <v>583</v>
      </c>
      <c r="H28" s="42"/>
      <c r="I28" s="8"/>
      <c r="J28" s="4" t="s">
        <v>12</v>
      </c>
      <c r="L28" s="9"/>
    </row>
    <row r="29" spans="2:12">
      <c r="B29" s="42"/>
      <c r="C29" s="8"/>
      <c r="D29" s="6" t="s">
        <v>13</v>
      </c>
      <c r="E29" s="6"/>
      <c r="F29" s="7"/>
      <c r="H29" s="42"/>
      <c r="I29" s="8"/>
      <c r="J29" s="6" t="s">
        <v>13</v>
      </c>
      <c r="K29" s="6"/>
      <c r="L29" s="7"/>
    </row>
    <row r="30" spans="2:12">
      <c r="B30" s="42"/>
      <c r="C30" s="10"/>
      <c r="D30" s="11"/>
      <c r="E30" s="11">
        <f>SUM(E23:E29)</f>
        <v>32</v>
      </c>
      <c r="F30" s="12"/>
      <c r="H30" s="42"/>
      <c r="I30" s="10"/>
      <c r="J30" s="11"/>
      <c r="K30" s="11">
        <f>SUM(K23:K29)</f>
        <v>10</v>
      </c>
      <c r="L30" s="12"/>
    </row>
    <row r="32" spans="2:12">
      <c r="B32" s="42" t="s">
        <v>23</v>
      </c>
      <c r="C32" s="1" t="s">
        <v>24</v>
      </c>
      <c r="D32" s="2" t="s">
        <v>2</v>
      </c>
      <c r="E32" s="2" t="s">
        <v>3</v>
      </c>
      <c r="F32" s="3" t="s">
        <v>4</v>
      </c>
      <c r="H32" s="42" t="s">
        <v>25</v>
      </c>
      <c r="I32" s="1" t="s">
        <v>26</v>
      </c>
      <c r="J32" s="2" t="s">
        <v>2</v>
      </c>
      <c r="K32" s="2" t="s">
        <v>3</v>
      </c>
      <c r="L32" s="3" t="s">
        <v>4</v>
      </c>
    </row>
    <row r="33" spans="2:12" ht="27.75">
      <c r="B33" s="42"/>
      <c r="C33" s="5"/>
      <c r="D33" s="6" t="s">
        <v>7</v>
      </c>
      <c r="E33" s="6">
        <v>5</v>
      </c>
      <c r="F33" s="7" t="s">
        <v>584</v>
      </c>
      <c r="H33" s="42"/>
      <c r="I33" s="5"/>
      <c r="J33" s="6" t="s">
        <v>7</v>
      </c>
      <c r="K33" s="6">
        <v>5</v>
      </c>
      <c r="L33" s="7" t="s">
        <v>585</v>
      </c>
    </row>
    <row r="34" spans="2:12">
      <c r="B34" s="42"/>
      <c r="C34" s="8"/>
      <c r="D34" s="4" t="s">
        <v>8</v>
      </c>
      <c r="E34" s="4">
        <v>5.5</v>
      </c>
      <c r="F34" s="9" t="s">
        <v>586</v>
      </c>
      <c r="H34" s="42"/>
      <c r="I34" s="8"/>
      <c r="J34" s="4" t="s">
        <v>8</v>
      </c>
      <c r="K34" s="4">
        <v>3</v>
      </c>
      <c r="L34" s="9" t="s">
        <v>587</v>
      </c>
    </row>
    <row r="35" spans="2:12" ht="27.75" customHeight="1">
      <c r="B35" s="42"/>
      <c r="C35" s="8"/>
      <c r="D35" s="6" t="s">
        <v>9</v>
      </c>
      <c r="E35" s="6">
        <v>4.5</v>
      </c>
      <c r="F35" s="7" t="s">
        <v>588</v>
      </c>
      <c r="H35" s="42"/>
      <c r="I35" s="8"/>
      <c r="J35" s="6" t="s">
        <v>9</v>
      </c>
      <c r="K35" s="6">
        <v>4</v>
      </c>
      <c r="L35" s="7" t="s">
        <v>589</v>
      </c>
    </row>
    <row r="36" spans="2:12">
      <c r="B36" s="42"/>
      <c r="C36" s="8"/>
      <c r="D36" s="4" t="s">
        <v>10</v>
      </c>
      <c r="E36" s="4">
        <v>3</v>
      </c>
      <c r="F36" s="9" t="s">
        <v>590</v>
      </c>
      <c r="H36" s="42"/>
      <c r="I36" s="8"/>
      <c r="J36" s="4" t="s">
        <v>10</v>
      </c>
      <c r="L36" s="9"/>
    </row>
    <row r="37" spans="2:12">
      <c r="B37" s="42"/>
      <c r="C37" s="8"/>
      <c r="D37" s="6" t="s">
        <v>11</v>
      </c>
      <c r="E37" s="6">
        <v>3.5</v>
      </c>
      <c r="F37" s="7" t="s">
        <v>591</v>
      </c>
      <c r="H37" s="42"/>
      <c r="I37" s="8"/>
      <c r="J37" s="6" t="s">
        <v>11</v>
      </c>
      <c r="K37" s="6">
        <v>1.5</v>
      </c>
      <c r="L37" s="7" t="s">
        <v>592</v>
      </c>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21.5</v>
      </c>
      <c r="F40" s="12"/>
      <c r="H40" s="42"/>
      <c r="I40" s="10"/>
      <c r="J40" s="11"/>
      <c r="K40" s="11">
        <f>SUM(K33:K39)</f>
        <v>13.5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2.5</v>
      </c>
      <c r="F43" s="7" t="s">
        <v>593</v>
      </c>
      <c r="H43" s="42"/>
      <c r="I43" s="5"/>
      <c r="J43" s="6" t="s">
        <v>7</v>
      </c>
      <c r="K43" s="6">
        <v>3</v>
      </c>
      <c r="L43" s="7" t="s">
        <v>594</v>
      </c>
    </row>
    <row r="44" spans="2:12" ht="27.75">
      <c r="B44" s="42"/>
      <c r="C44" s="8"/>
      <c r="D44" s="4" t="s">
        <v>8</v>
      </c>
      <c r="E44" s="4">
        <v>3</v>
      </c>
      <c r="F44" s="9" t="s">
        <v>595</v>
      </c>
      <c r="H44" s="42"/>
      <c r="I44" s="8"/>
      <c r="J44" s="4" t="s">
        <v>8</v>
      </c>
      <c r="K44" s="4">
        <v>4</v>
      </c>
      <c r="L44" s="9" t="s">
        <v>596</v>
      </c>
    </row>
    <row r="45" spans="2:12">
      <c r="B45" s="42"/>
      <c r="C45" s="8"/>
      <c r="D45" s="6" t="s">
        <v>9</v>
      </c>
      <c r="E45" s="6"/>
      <c r="F45" s="7"/>
      <c r="H45" s="42"/>
      <c r="I45" s="8"/>
      <c r="J45" s="6" t="s">
        <v>9</v>
      </c>
      <c r="K45" s="6">
        <v>3</v>
      </c>
      <c r="L45" s="7" t="s">
        <v>597</v>
      </c>
    </row>
    <row r="46" spans="2:12">
      <c r="B46" s="42"/>
      <c r="C46" s="8"/>
      <c r="D46" s="4" t="s">
        <v>10</v>
      </c>
      <c r="E46" s="4">
        <v>1</v>
      </c>
      <c r="F46" s="9" t="s">
        <v>598</v>
      </c>
      <c r="H46" s="42"/>
      <c r="I46" s="8"/>
      <c r="J46" s="4" t="s">
        <v>10</v>
      </c>
      <c r="K46" s="4">
        <v>3</v>
      </c>
      <c r="L46" s="9" t="s">
        <v>599</v>
      </c>
    </row>
    <row r="47" spans="2:12">
      <c r="B47" s="42"/>
      <c r="C47" s="8"/>
      <c r="D47" s="6" t="s">
        <v>11</v>
      </c>
      <c r="E47" s="6"/>
      <c r="F47" s="7"/>
      <c r="H47" s="42"/>
      <c r="I47" s="8"/>
      <c r="J47" s="6" t="s">
        <v>11</v>
      </c>
      <c r="K47" s="6">
        <v>3</v>
      </c>
      <c r="L47" s="7" t="s">
        <v>600</v>
      </c>
    </row>
    <row r="48" spans="2:12">
      <c r="B48" s="42"/>
      <c r="C48" s="8"/>
      <c r="D48" s="4" t="s">
        <v>12</v>
      </c>
      <c r="F48" s="9"/>
      <c r="H48" s="42"/>
      <c r="I48" s="8"/>
      <c r="J48" s="4" t="s">
        <v>12</v>
      </c>
      <c r="K48" s="4">
        <v>1</v>
      </c>
      <c r="L48" s="9" t="s">
        <v>601</v>
      </c>
    </row>
    <row r="49" spans="2:12">
      <c r="B49" s="42"/>
      <c r="C49" s="8"/>
      <c r="D49" s="6" t="s">
        <v>13</v>
      </c>
      <c r="E49" s="6"/>
      <c r="F49" s="7"/>
      <c r="H49" s="42"/>
      <c r="I49" s="8"/>
      <c r="J49" s="6" t="s">
        <v>13</v>
      </c>
      <c r="K49" s="6">
        <v>0.5</v>
      </c>
      <c r="L49" s="7" t="s">
        <v>602</v>
      </c>
    </row>
    <row r="50" spans="2:12">
      <c r="B50" s="42"/>
      <c r="C50" s="10"/>
      <c r="D50" s="11"/>
      <c r="E50" s="11">
        <f>SUM(E43:E49)</f>
        <v>6.5</v>
      </c>
      <c r="F50" s="12"/>
      <c r="H50" s="42"/>
      <c r="I50" s="10"/>
      <c r="J50" s="11"/>
      <c r="K50" s="11">
        <f>SUM(K43:K49)</f>
        <v>17.5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E7C9-D6E6-4F69-AE53-9DB0BA33AC0C}">
  <dimension ref="B2:L50"/>
  <sheetViews>
    <sheetView workbookViewId="0">
      <selection activeCell="F37" sqref="F37"/>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6</v>
      </c>
      <c r="F3" s="7" t="s">
        <v>603</v>
      </c>
      <c r="H3" s="42"/>
      <c r="I3" s="5"/>
      <c r="J3" s="6" t="s">
        <v>7</v>
      </c>
      <c r="K3" s="6"/>
      <c r="L3" s="7"/>
    </row>
    <row r="4" spans="2:12" ht="27.75">
      <c r="B4" s="42"/>
      <c r="C4" s="8"/>
      <c r="D4" s="4" t="s">
        <v>8</v>
      </c>
      <c r="E4" s="4">
        <v>7</v>
      </c>
      <c r="F4" s="9" t="s">
        <v>604</v>
      </c>
      <c r="H4" s="42"/>
      <c r="I4" s="8"/>
      <c r="J4" s="4" t="s">
        <v>8</v>
      </c>
      <c r="K4" s="4">
        <v>3</v>
      </c>
      <c r="L4" s="9" t="s">
        <v>605</v>
      </c>
    </row>
    <row r="5" spans="2:12" ht="27.75">
      <c r="B5" s="42"/>
      <c r="C5" s="8"/>
      <c r="D5" s="6" t="s">
        <v>9</v>
      </c>
      <c r="E5" s="6">
        <v>12.5</v>
      </c>
      <c r="F5" s="7" t="s">
        <v>606</v>
      </c>
      <c r="H5" s="42"/>
      <c r="I5" s="8"/>
      <c r="J5" s="6" t="s">
        <v>9</v>
      </c>
      <c r="K5" s="6">
        <v>1</v>
      </c>
      <c r="L5" s="7" t="s">
        <v>607</v>
      </c>
    </row>
    <row r="6" spans="2:12">
      <c r="B6" s="42"/>
      <c r="C6" s="8"/>
      <c r="D6" s="4" t="s">
        <v>10</v>
      </c>
      <c r="E6" s="4">
        <v>9</v>
      </c>
      <c r="F6" s="9" t="s">
        <v>608</v>
      </c>
      <c r="H6" s="42"/>
      <c r="I6" s="8"/>
      <c r="J6" s="4" t="s">
        <v>10</v>
      </c>
      <c r="L6" s="9"/>
    </row>
    <row r="7" spans="2:12" ht="27.75">
      <c r="B7" s="42"/>
      <c r="C7" s="8"/>
      <c r="D7" s="6" t="s">
        <v>11</v>
      </c>
      <c r="E7" s="6">
        <v>7</v>
      </c>
      <c r="F7" s="7" t="s">
        <v>609</v>
      </c>
      <c r="H7" s="42"/>
      <c r="I7" s="8"/>
      <c r="J7" s="6" t="s">
        <v>11</v>
      </c>
      <c r="K7" s="6">
        <v>2</v>
      </c>
      <c r="L7" s="7" t="s">
        <v>610</v>
      </c>
    </row>
    <row r="8" spans="2:12">
      <c r="B8" s="42"/>
      <c r="C8" s="8"/>
      <c r="D8" s="4" t="s">
        <v>12</v>
      </c>
      <c r="E8" s="4">
        <v>1.5</v>
      </c>
      <c r="F8" s="9" t="s">
        <v>611</v>
      </c>
      <c r="H8" s="42"/>
      <c r="I8" s="8"/>
      <c r="J8" s="4" t="s">
        <v>12</v>
      </c>
      <c r="L8" s="9"/>
    </row>
    <row r="9" spans="2:12">
      <c r="B9" s="42"/>
      <c r="C9" s="8"/>
      <c r="D9" s="6" t="s">
        <v>13</v>
      </c>
      <c r="E9" s="6">
        <v>4.5</v>
      </c>
      <c r="F9" s="7" t="s">
        <v>612</v>
      </c>
      <c r="H9" s="42"/>
      <c r="I9" s="8"/>
      <c r="J9" s="6" t="s">
        <v>13</v>
      </c>
      <c r="K9" s="6"/>
      <c r="L9" s="7"/>
    </row>
    <row r="10" spans="2:12">
      <c r="B10" s="42"/>
      <c r="C10" s="10"/>
      <c r="D10" s="11"/>
      <c r="E10" s="11">
        <f>SUM(E3:E9)</f>
        <v>47.5</v>
      </c>
      <c r="F10" s="12"/>
      <c r="H10" s="42"/>
      <c r="I10" s="10"/>
      <c r="J10" s="11"/>
      <c r="K10" s="11">
        <f>SUM(K3:K9)</f>
        <v>6</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3</v>
      </c>
      <c r="F13" s="7" t="s">
        <v>613</v>
      </c>
      <c r="H13" s="42"/>
      <c r="I13" s="5"/>
      <c r="J13" s="6" t="s">
        <v>7</v>
      </c>
      <c r="K13" s="6"/>
      <c r="L13" s="7"/>
    </row>
    <row r="14" spans="2:12">
      <c r="B14" s="42"/>
      <c r="C14" s="8"/>
      <c r="D14" s="4" t="s">
        <v>8</v>
      </c>
      <c r="E14" s="4">
        <v>3.5</v>
      </c>
      <c r="F14" s="9" t="s">
        <v>614</v>
      </c>
      <c r="G14" s="4" t="s">
        <v>18</v>
      </c>
      <c r="H14" s="42"/>
      <c r="I14" s="8"/>
      <c r="J14" s="4" t="s">
        <v>8</v>
      </c>
      <c r="K14" s="4">
        <v>3</v>
      </c>
      <c r="L14" s="9" t="s">
        <v>615</v>
      </c>
    </row>
    <row r="15" spans="2:12" ht="27.75">
      <c r="B15" s="42"/>
      <c r="C15" s="8"/>
      <c r="D15" s="6" t="s">
        <v>9</v>
      </c>
      <c r="E15" s="6">
        <v>4</v>
      </c>
      <c r="F15" s="7" t="s">
        <v>616</v>
      </c>
      <c r="H15" s="42"/>
      <c r="I15" s="8"/>
      <c r="J15" s="6" t="s">
        <v>9</v>
      </c>
      <c r="K15" s="6">
        <v>5</v>
      </c>
      <c r="L15" s="7" t="s">
        <v>617</v>
      </c>
    </row>
    <row r="16" spans="2:12">
      <c r="B16" s="42"/>
      <c r="C16" s="8"/>
      <c r="D16" s="4" t="s">
        <v>10</v>
      </c>
      <c r="E16" s="4">
        <v>2.5</v>
      </c>
      <c r="F16" s="9" t="s">
        <v>618</v>
      </c>
      <c r="H16" s="42"/>
      <c r="I16" s="8"/>
      <c r="J16" s="4" t="s">
        <v>10</v>
      </c>
      <c r="K16" s="4">
        <v>2</v>
      </c>
      <c r="L16" s="9" t="s">
        <v>619</v>
      </c>
    </row>
    <row r="17" spans="2:12" ht="27.75">
      <c r="B17" s="42"/>
      <c r="C17" s="8"/>
      <c r="D17" s="6" t="s">
        <v>11</v>
      </c>
      <c r="E17" s="6">
        <v>8</v>
      </c>
      <c r="F17" s="7" t="s">
        <v>620</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21</v>
      </c>
      <c r="F20" s="12"/>
      <c r="H20" s="42"/>
      <c r="I20" s="10"/>
      <c r="J20" s="11"/>
      <c r="K20" s="11">
        <f>SUM(K13:K19)</f>
        <v>10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0</v>
      </c>
      <c r="F23" s="7"/>
      <c r="H23" s="42"/>
      <c r="I23" s="5"/>
      <c r="J23" s="6" t="s">
        <v>7</v>
      </c>
      <c r="K23" s="6">
        <v>1</v>
      </c>
      <c r="L23" s="7" t="s">
        <v>621</v>
      </c>
    </row>
    <row r="24" spans="2:12">
      <c r="B24" s="42"/>
      <c r="C24" s="8"/>
      <c r="D24" s="4" t="s">
        <v>8</v>
      </c>
      <c r="E24" s="4">
        <v>6</v>
      </c>
      <c r="F24" s="9" t="s">
        <v>622</v>
      </c>
      <c r="H24" s="42"/>
      <c r="I24" s="8"/>
      <c r="J24" s="4" t="s">
        <v>8</v>
      </c>
      <c r="K24" s="4">
        <v>2</v>
      </c>
      <c r="L24" s="9" t="s">
        <v>623</v>
      </c>
    </row>
    <row r="25" spans="2:12" ht="27.75">
      <c r="B25" s="42"/>
      <c r="C25" s="8"/>
      <c r="D25" s="6" t="s">
        <v>9</v>
      </c>
      <c r="E25" s="6">
        <v>4</v>
      </c>
      <c r="F25" s="7" t="s">
        <v>624</v>
      </c>
      <c r="H25" s="42"/>
      <c r="I25" s="8"/>
      <c r="J25" s="6" t="s">
        <v>9</v>
      </c>
      <c r="K25" s="6">
        <v>8</v>
      </c>
      <c r="L25" s="7" t="s">
        <v>625</v>
      </c>
    </row>
    <row r="26" spans="2:12" ht="27.75">
      <c r="B26" s="42"/>
      <c r="C26" s="8"/>
      <c r="D26" s="4" t="s">
        <v>10</v>
      </c>
      <c r="E26" s="4">
        <v>6</v>
      </c>
      <c r="F26" s="9" t="s">
        <v>626</v>
      </c>
      <c r="H26" s="42"/>
      <c r="I26" s="8"/>
      <c r="J26" s="4" t="s">
        <v>10</v>
      </c>
      <c r="K26" s="4">
        <v>2</v>
      </c>
      <c r="L26" s="9" t="s">
        <v>627</v>
      </c>
    </row>
    <row r="27" spans="2:12" ht="27.75">
      <c r="B27" s="42"/>
      <c r="C27" s="8"/>
      <c r="D27" s="6" t="s">
        <v>11</v>
      </c>
      <c r="E27" s="6">
        <v>5</v>
      </c>
      <c r="F27" s="7" t="s">
        <v>628</v>
      </c>
      <c r="H27" s="42"/>
      <c r="I27" s="8"/>
      <c r="J27" s="6" t="s">
        <v>11</v>
      </c>
      <c r="K27" s="6"/>
      <c r="L27" s="7"/>
    </row>
    <row r="28" spans="2:12">
      <c r="B28" s="42"/>
      <c r="C28" s="8"/>
      <c r="D28" s="4" t="s">
        <v>12</v>
      </c>
      <c r="E28" s="4">
        <v>5</v>
      </c>
      <c r="F28" s="9" t="s">
        <v>629</v>
      </c>
      <c r="H28" s="42"/>
      <c r="I28" s="8"/>
      <c r="J28" s="4" t="s">
        <v>12</v>
      </c>
      <c r="L28" s="9"/>
    </row>
    <row r="29" spans="2:12">
      <c r="B29" s="42"/>
      <c r="C29" s="8"/>
      <c r="D29" s="6" t="s">
        <v>13</v>
      </c>
      <c r="E29" s="6"/>
      <c r="F29" s="7"/>
      <c r="H29" s="42"/>
      <c r="I29" s="8"/>
      <c r="J29" s="6" t="s">
        <v>13</v>
      </c>
      <c r="K29" s="6">
        <v>5</v>
      </c>
      <c r="L29" s="7" t="s">
        <v>630</v>
      </c>
    </row>
    <row r="30" spans="2:12">
      <c r="B30" s="42"/>
      <c r="C30" s="10"/>
      <c r="D30" s="11"/>
      <c r="E30" s="11">
        <f>SUM(E23:E29)</f>
        <v>26</v>
      </c>
      <c r="F30" s="12"/>
      <c r="H30" s="42"/>
      <c r="I30" s="10"/>
      <c r="J30" s="11"/>
      <c r="K30" s="11">
        <f>SUM(K23:K29)</f>
        <v>18</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2</v>
      </c>
      <c r="F33" s="7" t="s">
        <v>631</v>
      </c>
      <c r="H33" s="42"/>
      <c r="I33" s="5"/>
      <c r="J33" s="6" t="s">
        <v>7</v>
      </c>
      <c r="K33" s="6">
        <v>2</v>
      </c>
      <c r="L33" s="7" t="s">
        <v>632</v>
      </c>
    </row>
    <row r="34" spans="2:12">
      <c r="B34" s="42"/>
      <c r="C34" s="8"/>
      <c r="D34" s="4" t="s">
        <v>8</v>
      </c>
      <c r="E34" s="4">
        <v>4</v>
      </c>
      <c r="F34" s="9" t="s">
        <v>633</v>
      </c>
      <c r="H34" s="42"/>
      <c r="I34" s="8"/>
      <c r="J34" s="4" t="s">
        <v>8</v>
      </c>
      <c r="K34" s="4">
        <v>1</v>
      </c>
      <c r="L34" s="9" t="s">
        <v>634</v>
      </c>
    </row>
    <row r="35" spans="2:12" ht="15" customHeight="1">
      <c r="B35" s="42"/>
      <c r="C35" s="8"/>
      <c r="D35" s="6" t="s">
        <v>9</v>
      </c>
      <c r="E35" s="6">
        <v>4</v>
      </c>
      <c r="F35" s="7" t="s">
        <v>635</v>
      </c>
      <c r="H35" s="42"/>
      <c r="I35" s="8"/>
      <c r="J35" s="6" t="s">
        <v>9</v>
      </c>
      <c r="K35" s="6">
        <v>3</v>
      </c>
      <c r="L35" s="7" t="s">
        <v>636</v>
      </c>
    </row>
    <row r="36" spans="2:12" ht="27.75">
      <c r="B36" s="42"/>
      <c r="C36" s="8"/>
      <c r="D36" s="4" t="s">
        <v>10</v>
      </c>
      <c r="E36" s="4">
        <v>6.5</v>
      </c>
      <c r="F36" s="9" t="s">
        <v>637</v>
      </c>
      <c r="H36" s="42"/>
      <c r="I36" s="8"/>
      <c r="J36" s="4" t="s">
        <v>10</v>
      </c>
      <c r="L36" s="9"/>
    </row>
    <row r="37" spans="2:12">
      <c r="B37" s="42"/>
      <c r="C37" s="8"/>
      <c r="D37" s="6" t="s">
        <v>11</v>
      </c>
      <c r="E37" s="6">
        <v>4.5</v>
      </c>
      <c r="F37" s="7" t="s">
        <v>638</v>
      </c>
      <c r="H37" s="42"/>
      <c r="I37" s="8"/>
      <c r="J37" s="6" t="s">
        <v>11</v>
      </c>
      <c r="K37" s="6"/>
      <c r="L37" s="7"/>
    </row>
    <row r="38" spans="2:12">
      <c r="B38" s="42"/>
      <c r="C38" s="8"/>
      <c r="D38" s="4" t="s">
        <v>12</v>
      </c>
      <c r="F38" s="9"/>
      <c r="H38" s="42"/>
      <c r="I38" s="8"/>
      <c r="J38" s="4" t="s">
        <v>12</v>
      </c>
      <c r="K38" s="4">
        <v>5</v>
      </c>
      <c r="L38" s="9" t="s">
        <v>639</v>
      </c>
    </row>
    <row r="39" spans="2:12">
      <c r="B39" s="42"/>
      <c r="C39" s="8"/>
      <c r="D39" s="6" t="s">
        <v>13</v>
      </c>
      <c r="E39" s="6"/>
      <c r="F39" s="7"/>
      <c r="H39" s="42"/>
      <c r="I39" s="8"/>
      <c r="J39" s="6" t="s">
        <v>13</v>
      </c>
      <c r="K39" s="6"/>
      <c r="L39" s="7"/>
    </row>
    <row r="40" spans="2:12">
      <c r="B40" s="42"/>
      <c r="C40" s="10"/>
      <c r="D40" s="11"/>
      <c r="E40" s="11">
        <f>SUM(E33:E39)</f>
        <v>21</v>
      </c>
      <c r="F40" s="12"/>
      <c r="H40" s="42"/>
      <c r="I40" s="10"/>
      <c r="J40" s="11"/>
      <c r="K40" s="11">
        <f>SUM(K33:K39)</f>
        <v>11</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2</v>
      </c>
      <c r="L43" s="7" t="s">
        <v>640</v>
      </c>
    </row>
    <row r="44" spans="2:12">
      <c r="B44" s="42"/>
      <c r="C44" s="8"/>
      <c r="D44" s="4" t="s">
        <v>8</v>
      </c>
      <c r="E44" s="4">
        <v>3</v>
      </c>
      <c r="F44" s="9" t="s">
        <v>641</v>
      </c>
      <c r="H44" s="42"/>
      <c r="I44" s="8"/>
      <c r="J44" s="4" t="s">
        <v>8</v>
      </c>
      <c r="L44" s="9"/>
    </row>
    <row r="45" spans="2:12">
      <c r="B45" s="42"/>
      <c r="C45" s="8"/>
      <c r="D45" s="6" t="s">
        <v>9</v>
      </c>
      <c r="E45" s="6">
        <v>4</v>
      </c>
      <c r="F45" s="7" t="s">
        <v>642</v>
      </c>
      <c r="H45" s="42"/>
      <c r="I45" s="8"/>
      <c r="J45" s="6" t="s">
        <v>9</v>
      </c>
      <c r="K45" s="6">
        <v>1</v>
      </c>
      <c r="L45" s="7" t="s">
        <v>643</v>
      </c>
    </row>
    <row r="46" spans="2:12">
      <c r="B46" s="42"/>
      <c r="C46" s="8"/>
      <c r="D46" s="4" t="s">
        <v>10</v>
      </c>
      <c r="F46" s="9"/>
      <c r="H46" s="42"/>
      <c r="I46" s="8"/>
      <c r="J46" s="4" t="s">
        <v>10</v>
      </c>
      <c r="K46" s="4">
        <v>3</v>
      </c>
      <c r="L46" s="9" t="s">
        <v>644</v>
      </c>
    </row>
    <row r="47" spans="2:12">
      <c r="B47" s="42"/>
      <c r="C47" s="8"/>
      <c r="D47" s="6" t="s">
        <v>11</v>
      </c>
      <c r="E47" s="6"/>
      <c r="F47" s="7"/>
      <c r="H47" s="42"/>
      <c r="I47" s="8"/>
      <c r="J47" s="6" t="s">
        <v>11</v>
      </c>
      <c r="K47" s="6">
        <v>1</v>
      </c>
      <c r="L47" s="7" t="s">
        <v>311</v>
      </c>
    </row>
    <row r="48" spans="2:12">
      <c r="B48" s="42"/>
      <c r="C48" s="8"/>
      <c r="D48" s="4" t="s">
        <v>12</v>
      </c>
      <c r="F48" s="9"/>
      <c r="H48" s="42"/>
      <c r="I48" s="8"/>
      <c r="J48" s="4" t="s">
        <v>12</v>
      </c>
      <c r="K48" s="4">
        <v>5</v>
      </c>
      <c r="L48" s="9" t="s">
        <v>645</v>
      </c>
    </row>
    <row r="49" spans="2:12">
      <c r="B49" s="42"/>
      <c r="C49" s="8"/>
      <c r="D49" s="6" t="s">
        <v>13</v>
      </c>
      <c r="E49" s="6"/>
      <c r="F49" s="7"/>
      <c r="H49" s="42"/>
      <c r="I49" s="8"/>
      <c r="J49" s="6" t="s">
        <v>13</v>
      </c>
      <c r="K49" s="6"/>
      <c r="L49" s="7"/>
    </row>
    <row r="50" spans="2:12">
      <c r="B50" s="42"/>
      <c r="C50" s="10"/>
      <c r="D50" s="11"/>
      <c r="E50" s="11">
        <f>SUM(E43:E49)</f>
        <v>7</v>
      </c>
      <c r="F50" s="12"/>
      <c r="H50" s="42"/>
      <c r="I50" s="10"/>
      <c r="J50" s="11"/>
      <c r="K50" s="11">
        <f>SUM(K43:K49)</f>
        <v>12</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9E842-C27B-4D26-A0FC-4BBAB9DE06BC}">
  <dimension ref="B2:L50"/>
  <sheetViews>
    <sheetView topLeftCell="F1" workbookViewId="0">
      <selection activeCell="O9" sqref="O9"/>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8</v>
      </c>
      <c r="F3" s="7" t="s">
        <v>646</v>
      </c>
      <c r="H3" s="42"/>
      <c r="I3" s="5"/>
      <c r="J3" s="6" t="s">
        <v>7</v>
      </c>
      <c r="K3" s="6">
        <v>0.5</v>
      </c>
      <c r="L3" s="7" t="s">
        <v>470</v>
      </c>
    </row>
    <row r="4" spans="2:12" ht="27.75">
      <c r="B4" s="42"/>
      <c r="C4" s="8"/>
      <c r="D4" s="4" t="s">
        <v>8</v>
      </c>
      <c r="E4" s="4">
        <v>7</v>
      </c>
      <c r="F4" s="9" t="s">
        <v>647</v>
      </c>
      <c r="H4" s="42"/>
      <c r="I4" s="8"/>
      <c r="J4" s="4" t="s">
        <v>8</v>
      </c>
      <c r="K4" s="4">
        <v>1</v>
      </c>
      <c r="L4" s="9" t="s">
        <v>648</v>
      </c>
    </row>
    <row r="5" spans="2:12" ht="27.75">
      <c r="B5" s="42"/>
      <c r="C5" s="8"/>
      <c r="D5" s="6" t="s">
        <v>9</v>
      </c>
      <c r="E5" s="6">
        <v>10</v>
      </c>
      <c r="F5" s="7" t="s">
        <v>649</v>
      </c>
      <c r="H5" s="42"/>
      <c r="I5" s="8"/>
      <c r="J5" s="6" t="s">
        <v>9</v>
      </c>
      <c r="K5" s="6"/>
      <c r="L5" s="7"/>
    </row>
    <row r="6" spans="2:12">
      <c r="B6" s="42"/>
      <c r="C6" s="8"/>
      <c r="D6" s="4" t="s">
        <v>10</v>
      </c>
      <c r="E6" s="4">
        <v>3</v>
      </c>
      <c r="F6" s="9" t="s">
        <v>650</v>
      </c>
      <c r="H6" s="42"/>
      <c r="I6" s="8"/>
      <c r="J6" s="4" t="s">
        <v>10</v>
      </c>
      <c r="K6" s="4">
        <v>3</v>
      </c>
      <c r="L6" s="9" t="s">
        <v>651</v>
      </c>
    </row>
    <row r="7" spans="2:12" ht="27.75">
      <c r="B7" s="42"/>
      <c r="C7" s="8"/>
      <c r="D7" s="6" t="s">
        <v>11</v>
      </c>
      <c r="E7" s="6">
        <v>9.5</v>
      </c>
      <c r="F7" s="7" t="s">
        <v>652</v>
      </c>
      <c r="H7" s="42"/>
      <c r="I7" s="8"/>
      <c r="J7" s="6" t="s">
        <v>11</v>
      </c>
      <c r="K7" s="6"/>
      <c r="L7" s="7"/>
    </row>
    <row r="8" spans="2:12">
      <c r="B8" s="42"/>
      <c r="C8" s="8"/>
      <c r="D8" s="4" t="s">
        <v>12</v>
      </c>
      <c r="E8" s="4">
        <v>8.5</v>
      </c>
      <c r="F8" s="9" t="s">
        <v>653</v>
      </c>
      <c r="H8" s="42"/>
      <c r="I8" s="8"/>
      <c r="J8" s="4" t="s">
        <v>12</v>
      </c>
      <c r="K8" s="4">
        <v>3</v>
      </c>
      <c r="L8" s="9" t="s">
        <v>654</v>
      </c>
    </row>
    <row r="9" spans="2:12">
      <c r="B9" s="42"/>
      <c r="C9" s="8"/>
      <c r="D9" s="6" t="s">
        <v>13</v>
      </c>
      <c r="E9" s="6"/>
      <c r="F9" s="7"/>
      <c r="H9" s="42"/>
      <c r="I9" s="8"/>
      <c r="J9" s="6" t="s">
        <v>13</v>
      </c>
      <c r="K9" s="6">
        <v>3</v>
      </c>
      <c r="L9" s="7" t="s">
        <v>655</v>
      </c>
    </row>
    <row r="10" spans="2:12">
      <c r="B10" s="42"/>
      <c r="C10" s="10"/>
      <c r="D10" s="11"/>
      <c r="E10" s="11">
        <f>SUM(E3:E9)</f>
        <v>46</v>
      </c>
      <c r="F10" s="12"/>
      <c r="H10" s="42"/>
      <c r="I10" s="10"/>
      <c r="J10" s="11"/>
      <c r="K10" s="11">
        <f>SUM(K3:K9)</f>
        <v>10.5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t="s">
        <v>214</v>
      </c>
      <c r="H13" s="42"/>
      <c r="I13" s="5"/>
      <c r="J13" s="6" t="s">
        <v>7</v>
      </c>
      <c r="K13" s="6">
        <v>1.5</v>
      </c>
      <c r="L13" s="7" t="s">
        <v>656</v>
      </c>
    </row>
    <row r="14" spans="2:12" ht="41.25">
      <c r="B14" s="42"/>
      <c r="C14" s="8"/>
      <c r="D14" s="4" t="s">
        <v>8</v>
      </c>
      <c r="E14" s="4">
        <v>5.5</v>
      </c>
      <c r="F14" s="9" t="s">
        <v>657</v>
      </c>
      <c r="G14" s="4" t="s">
        <v>18</v>
      </c>
      <c r="H14" s="42"/>
      <c r="I14" s="8"/>
      <c r="J14" s="4" t="s">
        <v>8</v>
      </c>
      <c r="K14" s="4">
        <v>3.5</v>
      </c>
      <c r="L14" s="9" t="s">
        <v>658</v>
      </c>
    </row>
    <row r="15" spans="2:12">
      <c r="B15" s="42"/>
      <c r="C15" s="8"/>
      <c r="D15" s="6" t="s">
        <v>9</v>
      </c>
      <c r="E15" s="6">
        <v>6.5</v>
      </c>
      <c r="F15" s="7" t="s">
        <v>659</v>
      </c>
      <c r="H15" s="42"/>
      <c r="I15" s="8"/>
      <c r="J15" s="6" t="s">
        <v>9</v>
      </c>
      <c r="K15" s="6">
        <v>2</v>
      </c>
      <c r="L15" s="7" t="s">
        <v>660</v>
      </c>
    </row>
    <row r="16" spans="2:12">
      <c r="B16" s="42"/>
      <c r="C16" s="8"/>
      <c r="D16" s="4" t="s">
        <v>10</v>
      </c>
      <c r="E16" s="4">
        <v>3</v>
      </c>
      <c r="F16" s="9" t="s">
        <v>661</v>
      </c>
      <c r="H16" s="42"/>
      <c r="I16" s="8"/>
      <c r="J16" s="4" t="s">
        <v>10</v>
      </c>
      <c r="K16" s="4">
        <v>1</v>
      </c>
      <c r="L16" s="9" t="s">
        <v>662</v>
      </c>
    </row>
    <row r="17" spans="2:12">
      <c r="B17" s="42"/>
      <c r="C17" s="8"/>
      <c r="D17" s="6" t="s">
        <v>11</v>
      </c>
      <c r="E17" s="6"/>
      <c r="F17" s="7" t="s">
        <v>663</v>
      </c>
      <c r="H17" s="42"/>
      <c r="I17" s="8"/>
      <c r="J17" s="6" t="s">
        <v>11</v>
      </c>
      <c r="K17" s="6"/>
      <c r="L17" s="7"/>
    </row>
    <row r="18" spans="2:12">
      <c r="B18" s="42"/>
      <c r="C18" s="8"/>
      <c r="D18" s="4" t="s">
        <v>12</v>
      </c>
      <c r="F18" s="9" t="s">
        <v>663</v>
      </c>
      <c r="H18" s="42"/>
      <c r="I18" s="8"/>
      <c r="J18" s="4" t="s">
        <v>12</v>
      </c>
      <c r="L18" s="9"/>
    </row>
    <row r="19" spans="2:12">
      <c r="B19" s="42"/>
      <c r="C19" s="8"/>
      <c r="D19" s="6" t="s">
        <v>13</v>
      </c>
      <c r="E19" s="6">
        <v>4</v>
      </c>
      <c r="F19" s="7" t="s">
        <v>664</v>
      </c>
      <c r="H19" s="42"/>
      <c r="I19" s="8"/>
      <c r="J19" s="6" t="s">
        <v>13</v>
      </c>
      <c r="K19" s="6"/>
      <c r="L19" s="7"/>
    </row>
    <row r="20" spans="2:12">
      <c r="B20" s="42"/>
      <c r="C20" s="10"/>
      <c r="D20" s="11"/>
      <c r="E20" s="11">
        <f>SUM(E13:E19)</f>
        <v>19</v>
      </c>
      <c r="F20" s="12"/>
      <c r="H20" s="42"/>
      <c r="I20" s="10"/>
      <c r="J20" s="11"/>
      <c r="K20" s="11">
        <f>SUM(K13:K19)</f>
        <v>8</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3</v>
      </c>
      <c r="F23" s="7" t="s">
        <v>665</v>
      </c>
      <c r="H23" s="42"/>
      <c r="I23" s="5"/>
      <c r="J23" s="6" t="s">
        <v>7</v>
      </c>
      <c r="K23" s="6"/>
      <c r="L23" s="7"/>
    </row>
    <row r="24" spans="2:12">
      <c r="B24" s="42"/>
      <c r="C24" s="8"/>
      <c r="D24" s="4" t="s">
        <v>8</v>
      </c>
      <c r="E24" s="4">
        <v>6</v>
      </c>
      <c r="F24" s="9" t="s">
        <v>666</v>
      </c>
      <c r="H24" s="42"/>
      <c r="I24" s="8"/>
      <c r="J24" s="4" t="s">
        <v>8</v>
      </c>
      <c r="L24" s="9" t="s">
        <v>667</v>
      </c>
    </row>
    <row r="25" spans="2:12">
      <c r="B25" s="42"/>
      <c r="C25" s="8"/>
      <c r="D25" s="6" t="s">
        <v>9</v>
      </c>
      <c r="E25" s="6">
        <v>9</v>
      </c>
      <c r="F25" s="7" t="s">
        <v>668</v>
      </c>
      <c r="H25" s="42"/>
      <c r="I25" s="8"/>
      <c r="J25" s="6" t="s">
        <v>9</v>
      </c>
      <c r="K25" s="6"/>
      <c r="L25" s="7"/>
    </row>
    <row r="26" spans="2:12">
      <c r="B26" s="42"/>
      <c r="C26" s="8"/>
      <c r="D26" s="4" t="s">
        <v>10</v>
      </c>
      <c r="E26" s="4">
        <v>6</v>
      </c>
      <c r="F26" s="9" t="s">
        <v>669</v>
      </c>
      <c r="H26" s="42"/>
      <c r="I26" s="8"/>
      <c r="J26" s="4" t="s">
        <v>10</v>
      </c>
      <c r="L26" s="9"/>
    </row>
    <row r="27" spans="2:12">
      <c r="B27" s="42"/>
      <c r="C27" s="8"/>
      <c r="D27" s="6" t="s">
        <v>11</v>
      </c>
      <c r="E27" s="6">
        <v>3</v>
      </c>
      <c r="F27" s="7" t="s">
        <v>670</v>
      </c>
      <c r="H27" s="42"/>
      <c r="I27" s="8"/>
      <c r="J27" s="6" t="s">
        <v>11</v>
      </c>
      <c r="K27" s="6"/>
      <c r="L27" s="7"/>
    </row>
    <row r="28" spans="2:12">
      <c r="B28" s="42"/>
      <c r="C28" s="8"/>
      <c r="D28" s="4" t="s">
        <v>12</v>
      </c>
      <c r="E28" s="4">
        <v>6.5</v>
      </c>
      <c r="F28" s="9" t="s">
        <v>671</v>
      </c>
      <c r="H28" s="42"/>
      <c r="I28" s="8"/>
      <c r="J28" s="4" t="s">
        <v>12</v>
      </c>
      <c r="L28" s="9"/>
    </row>
    <row r="29" spans="2:12">
      <c r="B29" s="42"/>
      <c r="C29" s="8"/>
      <c r="D29" s="6" t="s">
        <v>13</v>
      </c>
      <c r="E29" s="6"/>
      <c r="F29" s="7"/>
      <c r="H29" s="42"/>
      <c r="I29" s="8"/>
      <c r="J29" s="6" t="s">
        <v>13</v>
      </c>
      <c r="K29" s="6"/>
      <c r="L29" s="7"/>
    </row>
    <row r="30" spans="2:12">
      <c r="B30" s="42"/>
      <c r="C30" s="10"/>
      <c r="D30" s="11"/>
      <c r="E30" s="11">
        <f>SUM(E23:E29)</f>
        <v>33.5</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672</v>
      </c>
      <c r="H33" s="42"/>
      <c r="I33" s="5"/>
      <c r="J33" s="6" t="s">
        <v>7</v>
      </c>
      <c r="K33" s="6">
        <v>3</v>
      </c>
      <c r="L33" s="7" t="s">
        <v>673</v>
      </c>
    </row>
    <row r="34" spans="2:12" ht="27.75">
      <c r="B34" s="42"/>
      <c r="C34" s="8"/>
      <c r="D34" s="4" t="s">
        <v>8</v>
      </c>
      <c r="E34" s="4">
        <v>5</v>
      </c>
      <c r="F34" s="9" t="s">
        <v>674</v>
      </c>
      <c r="H34" s="42"/>
      <c r="I34" s="8"/>
      <c r="J34" s="4" t="s">
        <v>8</v>
      </c>
      <c r="K34" s="4">
        <v>2</v>
      </c>
      <c r="L34" s="9" t="s">
        <v>675</v>
      </c>
    </row>
    <row r="35" spans="2:12" ht="15" customHeight="1">
      <c r="B35" s="42"/>
      <c r="C35" s="8"/>
      <c r="D35" s="6" t="s">
        <v>9</v>
      </c>
      <c r="E35" s="6">
        <v>4.5</v>
      </c>
      <c r="F35" s="7" t="s">
        <v>676</v>
      </c>
      <c r="H35" s="42"/>
      <c r="I35" s="8"/>
      <c r="J35" s="6" t="s">
        <v>9</v>
      </c>
      <c r="K35" s="6"/>
      <c r="L35" s="7"/>
    </row>
    <row r="36" spans="2:12">
      <c r="B36" s="42"/>
      <c r="C36" s="8"/>
      <c r="D36" s="4" t="s">
        <v>10</v>
      </c>
      <c r="E36" s="4">
        <v>4.5</v>
      </c>
      <c r="F36" s="9" t="s">
        <v>677</v>
      </c>
      <c r="H36" s="42"/>
      <c r="I36" s="8"/>
      <c r="J36" s="4" t="s">
        <v>10</v>
      </c>
      <c r="K36" s="4">
        <v>2</v>
      </c>
      <c r="L36" s="9" t="s">
        <v>678</v>
      </c>
    </row>
    <row r="37" spans="2:12">
      <c r="B37" s="42"/>
      <c r="C37" s="8"/>
      <c r="D37" s="6" t="s">
        <v>11</v>
      </c>
      <c r="E37" s="6">
        <v>2</v>
      </c>
      <c r="F37" s="7" t="s">
        <v>679</v>
      </c>
      <c r="H37" s="42"/>
      <c r="I37" s="8"/>
      <c r="J37" s="6" t="s">
        <v>11</v>
      </c>
      <c r="K37" s="6">
        <v>1</v>
      </c>
      <c r="L37" s="7" t="s">
        <v>680</v>
      </c>
    </row>
    <row r="38" spans="2:12">
      <c r="B38" s="42"/>
      <c r="C38" s="8"/>
      <c r="D38" s="4" t="s">
        <v>12</v>
      </c>
      <c r="F38" s="9"/>
      <c r="H38" s="42"/>
      <c r="I38" s="8"/>
      <c r="J38" s="4" t="s">
        <v>12</v>
      </c>
      <c r="L38" s="9" t="s">
        <v>681</v>
      </c>
    </row>
    <row r="39" spans="2:12">
      <c r="B39" s="42"/>
      <c r="C39" s="8"/>
      <c r="D39" s="6" t="s">
        <v>13</v>
      </c>
      <c r="E39" s="6">
        <v>0.5</v>
      </c>
      <c r="F39" s="7" t="s">
        <v>682</v>
      </c>
      <c r="H39" s="42"/>
      <c r="I39" s="8"/>
      <c r="J39" s="6" t="s">
        <v>13</v>
      </c>
      <c r="K39" s="6">
        <v>1</v>
      </c>
      <c r="L39" s="7" t="s">
        <v>683</v>
      </c>
    </row>
    <row r="40" spans="2:12">
      <c r="B40" s="42"/>
      <c r="C40" s="10"/>
      <c r="D40" s="11"/>
      <c r="E40" s="11">
        <f>SUM(E33:E39)</f>
        <v>20.5</v>
      </c>
      <c r="F40" s="12"/>
      <c r="H40" s="42"/>
      <c r="I40" s="10"/>
      <c r="J40" s="11"/>
      <c r="K40" s="11">
        <f>SUM(K33:K39)</f>
        <v>9</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4</v>
      </c>
      <c r="F43" s="7" t="s">
        <v>684</v>
      </c>
      <c r="H43" s="42"/>
      <c r="I43" s="5"/>
      <c r="J43" s="6" t="s">
        <v>7</v>
      </c>
      <c r="K43" s="6">
        <v>4</v>
      </c>
      <c r="L43" s="7" t="s">
        <v>612</v>
      </c>
    </row>
    <row r="44" spans="2:12">
      <c r="B44" s="42"/>
      <c r="C44" s="8"/>
      <c r="D44" s="4" t="s">
        <v>8</v>
      </c>
      <c r="E44" s="4">
        <v>5</v>
      </c>
      <c r="F44" s="9" t="s">
        <v>685</v>
      </c>
      <c r="H44" s="42"/>
      <c r="I44" s="8"/>
      <c r="J44" s="4" t="s">
        <v>8</v>
      </c>
      <c r="K44" s="4">
        <v>6</v>
      </c>
      <c r="L44" s="9" t="s">
        <v>686</v>
      </c>
    </row>
    <row r="45" spans="2:12">
      <c r="B45" s="42"/>
      <c r="C45" s="8"/>
      <c r="D45" s="6" t="s">
        <v>9</v>
      </c>
      <c r="E45" s="6">
        <v>6</v>
      </c>
      <c r="F45" s="7" t="s">
        <v>687</v>
      </c>
      <c r="H45" s="42"/>
      <c r="I45" s="8"/>
      <c r="J45" s="6" t="s">
        <v>9</v>
      </c>
      <c r="K45" s="6">
        <v>3</v>
      </c>
      <c r="L45" s="7" t="s">
        <v>688</v>
      </c>
    </row>
    <row r="46" spans="2:12">
      <c r="B46" s="42"/>
      <c r="C46" s="8"/>
      <c r="D46" s="4" t="s">
        <v>10</v>
      </c>
      <c r="F46" s="9"/>
      <c r="H46" s="42"/>
      <c r="I46" s="8"/>
      <c r="J46" s="4" t="s">
        <v>10</v>
      </c>
      <c r="K46" s="4">
        <v>3</v>
      </c>
      <c r="L46" s="9" t="s">
        <v>689</v>
      </c>
    </row>
    <row r="47" spans="2:12">
      <c r="B47" s="42"/>
      <c r="C47" s="8"/>
      <c r="D47" s="6" t="s">
        <v>11</v>
      </c>
      <c r="E47" s="6"/>
      <c r="F47" s="7"/>
      <c r="H47" s="42"/>
      <c r="I47" s="8"/>
      <c r="J47" s="6" t="s">
        <v>11</v>
      </c>
      <c r="K47" s="6">
        <v>3</v>
      </c>
      <c r="L47" s="7" t="s">
        <v>690</v>
      </c>
    </row>
    <row r="48" spans="2:12">
      <c r="B48" s="42"/>
      <c r="C48" s="8"/>
      <c r="D48" s="4" t="s">
        <v>12</v>
      </c>
      <c r="E48" s="4">
        <v>6.5</v>
      </c>
      <c r="F48" s="9" t="s">
        <v>691</v>
      </c>
      <c r="H48" s="42"/>
      <c r="I48" s="8"/>
      <c r="J48" s="4" t="s">
        <v>12</v>
      </c>
      <c r="K48" s="4">
        <v>3</v>
      </c>
      <c r="L48" s="9" t="s">
        <v>692</v>
      </c>
    </row>
    <row r="49" spans="2:12">
      <c r="B49" s="42"/>
      <c r="C49" s="8"/>
      <c r="D49" s="6" t="s">
        <v>13</v>
      </c>
      <c r="E49" s="6"/>
      <c r="F49" s="7"/>
      <c r="H49" s="42"/>
      <c r="I49" s="8"/>
      <c r="J49" s="6" t="s">
        <v>13</v>
      </c>
      <c r="K49" s="6"/>
      <c r="L49" s="7"/>
    </row>
    <row r="50" spans="2:12">
      <c r="B50" s="42"/>
      <c r="C50" s="10"/>
      <c r="D50" s="11"/>
      <c r="E50" s="11">
        <f>SUM(E43:E49)</f>
        <v>21.5</v>
      </c>
      <c r="F50" s="12"/>
      <c r="H50" s="42"/>
      <c r="I50" s="10"/>
      <c r="J50" s="11"/>
      <c r="K50" s="11">
        <f>SUM(K43:K49)</f>
        <v>22</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29F92-15FC-4B36-A155-15B78ADB80DE}">
  <dimension ref="B2:L51"/>
  <sheetViews>
    <sheetView topLeftCell="D1" workbookViewId="0">
      <selection activeCell="F13" sqref="F13"/>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8.5</v>
      </c>
      <c r="F3" s="7" t="s">
        <v>693</v>
      </c>
      <c r="H3" s="42"/>
      <c r="I3" s="5"/>
      <c r="J3" s="6" t="s">
        <v>7</v>
      </c>
      <c r="K3" s="6">
        <v>5</v>
      </c>
      <c r="L3" s="7" t="s">
        <v>694</v>
      </c>
    </row>
    <row r="4" spans="2:12" ht="27.75">
      <c r="B4" s="42"/>
      <c r="C4" s="8"/>
      <c r="D4" s="4" t="s">
        <v>8</v>
      </c>
      <c r="E4" s="4">
        <v>9</v>
      </c>
      <c r="F4" s="9" t="s">
        <v>695</v>
      </c>
      <c r="H4" s="42"/>
      <c r="I4" s="8"/>
      <c r="J4" s="4" t="s">
        <v>8</v>
      </c>
      <c r="K4" s="4">
        <v>3</v>
      </c>
      <c r="L4" s="9" t="s">
        <v>696</v>
      </c>
    </row>
    <row r="5" spans="2:12" ht="27.75">
      <c r="B5" s="42"/>
      <c r="C5" s="8"/>
      <c r="D5" s="6" t="s">
        <v>9</v>
      </c>
      <c r="E5" s="6">
        <v>9.5</v>
      </c>
      <c r="F5" s="7" t="s">
        <v>697</v>
      </c>
      <c r="H5" s="42"/>
      <c r="I5" s="8"/>
      <c r="J5" s="6" t="s">
        <v>9</v>
      </c>
      <c r="K5" s="6"/>
      <c r="L5" s="7"/>
    </row>
    <row r="6" spans="2:12">
      <c r="B6" s="42"/>
      <c r="C6" s="8"/>
      <c r="D6" s="4" t="s">
        <v>10</v>
      </c>
      <c r="E6" s="4">
        <v>6</v>
      </c>
      <c r="F6" s="9" t="s">
        <v>698</v>
      </c>
      <c r="H6" s="42"/>
      <c r="I6" s="8"/>
      <c r="J6" s="4" t="s">
        <v>10</v>
      </c>
    </row>
    <row r="7" spans="2:12">
      <c r="B7" s="42"/>
      <c r="C7" s="8"/>
      <c r="D7" s="6" t="s">
        <v>11</v>
      </c>
      <c r="E7" s="6">
        <v>5</v>
      </c>
      <c r="F7" s="7" t="s">
        <v>699</v>
      </c>
      <c r="H7" s="42"/>
      <c r="I7" s="8"/>
      <c r="J7" s="6" t="s">
        <v>11</v>
      </c>
      <c r="K7" s="6"/>
      <c r="L7" s="7"/>
    </row>
    <row r="8" spans="2:12">
      <c r="B8" s="42"/>
      <c r="C8" s="8"/>
      <c r="D8" s="4" t="s">
        <v>12</v>
      </c>
      <c r="E8" s="4">
        <v>6.5</v>
      </c>
      <c r="F8" s="9" t="s">
        <v>700</v>
      </c>
      <c r="H8" s="42"/>
      <c r="I8" s="8"/>
      <c r="J8" s="4" t="s">
        <v>12</v>
      </c>
      <c r="L8" s="9"/>
    </row>
    <row r="9" spans="2:12">
      <c r="B9" s="42"/>
      <c r="C9" s="8">
        <f>AVERAGE('FEB 16 - 22'!K30,'FEB 23 - 29'!K30,'MAR 2 - 8'!K30,'MAR 9 - 15'!K30,'MAR 16 - 22'!K30,'MAR 23 - 29'!K30,'MAR 30 - APR 5'!K31,'APR 6 - 12'!K30,'APR 13 - 19'!K30,'APR 20 - 26'!K30,'APR 27 - MAY 3'!K30,'MAY 4 - 10'!K30,'MAY 11 - 17'!K31,)</f>
        <v>11.076923076923077</v>
      </c>
      <c r="D9" s="6" t="s">
        <v>13</v>
      </c>
      <c r="E9" s="6">
        <v>0.5</v>
      </c>
      <c r="F9" s="7" t="s">
        <v>701</v>
      </c>
      <c r="H9" s="42"/>
      <c r="I9" s="8"/>
      <c r="J9" s="6" t="s">
        <v>13</v>
      </c>
      <c r="K9" s="6">
        <v>4</v>
      </c>
      <c r="L9" s="7" t="s">
        <v>702</v>
      </c>
    </row>
    <row r="10" spans="2:12">
      <c r="B10" s="42"/>
      <c r="C10" s="10"/>
      <c r="D10" s="11"/>
      <c r="E10" s="11">
        <f>SUM(E3:E9)</f>
        <v>45</v>
      </c>
      <c r="F10" s="12"/>
      <c r="H10" s="42"/>
      <c r="I10" s="10"/>
      <c r="J10" s="11"/>
      <c r="K10" s="11">
        <f>SUM(K3:K9)</f>
        <v>12</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5.5</v>
      </c>
      <c r="F13" s="7" t="s">
        <v>703</v>
      </c>
      <c r="H13" s="42"/>
      <c r="I13" s="5"/>
      <c r="J13" s="6" t="s">
        <v>7</v>
      </c>
      <c r="K13" s="6">
        <v>4</v>
      </c>
      <c r="L13" s="7" t="s">
        <v>704</v>
      </c>
    </row>
    <row r="14" spans="2:12" ht="27.75">
      <c r="B14" s="42"/>
      <c r="C14" s="8"/>
      <c r="D14" s="4" t="s">
        <v>8</v>
      </c>
      <c r="E14" s="4">
        <v>4</v>
      </c>
      <c r="F14" s="9" t="s">
        <v>705</v>
      </c>
      <c r="G14" s="4" t="s">
        <v>18</v>
      </c>
      <c r="H14" s="42"/>
      <c r="I14" s="8"/>
      <c r="J14" s="4" t="s">
        <v>8</v>
      </c>
      <c r="L14" s="9"/>
    </row>
    <row r="15" spans="2:12">
      <c r="B15" s="42"/>
      <c r="C15" s="8"/>
      <c r="D15" s="6" t="s">
        <v>9</v>
      </c>
      <c r="E15" s="6">
        <v>2</v>
      </c>
      <c r="F15" s="7" t="s">
        <v>706</v>
      </c>
      <c r="H15" s="42"/>
      <c r="I15" s="8"/>
      <c r="J15" s="6" t="s">
        <v>9</v>
      </c>
      <c r="K15" s="6">
        <v>1</v>
      </c>
      <c r="L15" s="7" t="s">
        <v>707</v>
      </c>
    </row>
    <row r="16" spans="2:12">
      <c r="B16" s="42"/>
      <c r="C16" s="8"/>
      <c r="D16" s="4" t="s">
        <v>10</v>
      </c>
      <c r="E16" s="4">
        <v>4</v>
      </c>
      <c r="F16" s="9"/>
      <c r="H16" s="42"/>
      <c r="I16" s="8"/>
      <c r="J16" s="4" t="s">
        <v>10</v>
      </c>
      <c r="K16" s="4">
        <v>2.5</v>
      </c>
      <c r="L16" s="9" t="s">
        <v>708</v>
      </c>
    </row>
    <row r="17" spans="2:12">
      <c r="B17" s="42"/>
      <c r="C17" s="8"/>
      <c r="D17" s="6" t="s">
        <v>11</v>
      </c>
      <c r="E17" s="6">
        <v>3</v>
      </c>
      <c r="F17" s="7">
        <v>2</v>
      </c>
      <c r="H17" s="42"/>
      <c r="I17" s="8"/>
      <c r="J17" s="6" t="s">
        <v>11</v>
      </c>
      <c r="K17" s="6"/>
      <c r="L17" s="7"/>
    </row>
    <row r="18" spans="2:12">
      <c r="B18" s="42"/>
      <c r="C18" s="8"/>
      <c r="D18" s="6"/>
      <c r="E18" s="6"/>
      <c r="F18" s="7"/>
      <c r="H18" s="42"/>
      <c r="I18" s="8"/>
      <c r="J18" s="6"/>
      <c r="K18" s="6"/>
      <c r="L18" s="7"/>
    </row>
    <row r="19" spans="2:12">
      <c r="B19" s="42"/>
      <c r="C19" s="8"/>
      <c r="D19" s="4" t="s">
        <v>12</v>
      </c>
      <c r="F19" s="9"/>
      <c r="H19" s="42"/>
      <c r="I19" s="8"/>
      <c r="J19" s="4" t="s">
        <v>12</v>
      </c>
      <c r="L19" s="9"/>
    </row>
    <row r="20" spans="2:12">
      <c r="B20" s="42"/>
      <c r="C20" s="8"/>
      <c r="D20" s="6" t="s">
        <v>13</v>
      </c>
      <c r="E20" s="6">
        <v>2.5</v>
      </c>
      <c r="F20" s="7" t="s">
        <v>709</v>
      </c>
      <c r="H20" s="42"/>
      <c r="I20" s="8"/>
      <c r="J20" s="6" t="s">
        <v>13</v>
      </c>
      <c r="K20" s="6"/>
      <c r="L20" s="7"/>
    </row>
    <row r="21" spans="2:12">
      <c r="B21" s="42"/>
      <c r="C21" s="10"/>
      <c r="D21" s="11"/>
      <c r="E21" s="11">
        <f>SUM(E13:E20)</f>
        <v>21</v>
      </c>
      <c r="F21" s="12"/>
      <c r="H21" s="42"/>
      <c r="I21" s="10"/>
      <c r="J21" s="11"/>
      <c r="K21" s="11">
        <f>SUM(K13:K20)</f>
        <v>7.5</v>
      </c>
      <c r="L21" s="12"/>
    </row>
    <row r="23" spans="2:12">
      <c r="B23" s="42" t="s">
        <v>19</v>
      </c>
      <c r="C23" s="1" t="s">
        <v>20</v>
      </c>
      <c r="D23" s="2" t="s">
        <v>2</v>
      </c>
      <c r="E23" s="2" t="s">
        <v>3</v>
      </c>
      <c r="F23" s="3" t="s">
        <v>4</v>
      </c>
      <c r="H23" s="42" t="s">
        <v>21</v>
      </c>
      <c r="I23" s="1" t="s">
        <v>22</v>
      </c>
      <c r="J23" s="2" t="s">
        <v>2</v>
      </c>
      <c r="K23" s="2" t="s">
        <v>3</v>
      </c>
      <c r="L23" s="3" t="s">
        <v>4</v>
      </c>
    </row>
    <row r="24" spans="2:12">
      <c r="B24" s="42"/>
      <c r="C24" s="5"/>
      <c r="D24" s="6" t="s">
        <v>7</v>
      </c>
      <c r="E24" s="6">
        <v>6.5</v>
      </c>
      <c r="F24" s="7" t="s">
        <v>710</v>
      </c>
      <c r="H24" s="42"/>
      <c r="I24" s="5"/>
      <c r="J24" s="6" t="s">
        <v>7</v>
      </c>
      <c r="K24" s="6">
        <v>5</v>
      </c>
      <c r="L24" s="7" t="s">
        <v>711</v>
      </c>
    </row>
    <row r="25" spans="2:12">
      <c r="B25" s="42"/>
      <c r="C25" s="8"/>
      <c r="D25" s="4" t="s">
        <v>8</v>
      </c>
      <c r="E25" s="4">
        <v>3</v>
      </c>
      <c r="F25" s="9" t="s">
        <v>712</v>
      </c>
      <c r="H25" s="42"/>
      <c r="I25" s="8"/>
      <c r="J25" s="4" t="s">
        <v>8</v>
      </c>
      <c r="K25" s="4">
        <v>1</v>
      </c>
      <c r="L25" s="9" t="s">
        <v>713</v>
      </c>
    </row>
    <row r="26" spans="2:12">
      <c r="B26" s="42"/>
      <c r="C26" s="8"/>
      <c r="D26" s="6" t="s">
        <v>9</v>
      </c>
      <c r="E26" s="6">
        <v>2</v>
      </c>
      <c r="F26" s="7" t="s">
        <v>714</v>
      </c>
      <c r="H26" s="42"/>
      <c r="I26" s="8"/>
      <c r="J26" s="6" t="s">
        <v>9</v>
      </c>
      <c r="K26" s="6"/>
      <c r="L26" s="7"/>
    </row>
    <row r="27" spans="2:12">
      <c r="B27" s="42"/>
      <c r="C27" s="8"/>
      <c r="D27" s="4" t="s">
        <v>10</v>
      </c>
      <c r="E27" s="4">
        <v>2</v>
      </c>
      <c r="F27" s="9" t="s">
        <v>715</v>
      </c>
      <c r="H27" s="42"/>
      <c r="I27" s="8"/>
      <c r="J27" s="4" t="s">
        <v>10</v>
      </c>
      <c r="K27" s="4">
        <v>2</v>
      </c>
      <c r="L27" s="9" t="s">
        <v>716</v>
      </c>
    </row>
    <row r="28" spans="2:12">
      <c r="B28" s="42"/>
      <c r="C28" s="8"/>
      <c r="D28" s="6" t="s">
        <v>11</v>
      </c>
      <c r="E28" s="6">
        <v>4</v>
      </c>
      <c r="F28" s="7" t="s">
        <v>717</v>
      </c>
      <c r="H28" s="42"/>
      <c r="I28" s="8"/>
      <c r="J28" s="6" t="s">
        <v>11</v>
      </c>
      <c r="K28" s="6"/>
      <c r="L28" s="7"/>
    </row>
    <row r="29" spans="2:12">
      <c r="B29" s="42"/>
      <c r="C29" s="8"/>
      <c r="D29" s="4" t="s">
        <v>12</v>
      </c>
      <c r="E29" s="4">
        <v>6</v>
      </c>
      <c r="F29" s="9" t="s">
        <v>700</v>
      </c>
      <c r="H29" s="42"/>
      <c r="I29" s="8"/>
      <c r="J29" s="4" t="s">
        <v>12</v>
      </c>
      <c r="L29" s="9"/>
    </row>
    <row r="30" spans="2:12">
      <c r="B30" s="42"/>
      <c r="C30" s="8"/>
      <c r="D30" s="6" t="s">
        <v>13</v>
      </c>
      <c r="E30" s="6">
        <v>6</v>
      </c>
      <c r="F30" s="7" t="s">
        <v>718</v>
      </c>
      <c r="H30" s="42"/>
      <c r="I30" s="8"/>
      <c r="J30" s="6" t="s">
        <v>13</v>
      </c>
      <c r="K30" s="6">
        <v>2</v>
      </c>
      <c r="L30" s="7" t="s">
        <v>719</v>
      </c>
    </row>
    <row r="31" spans="2:12">
      <c r="B31" s="42"/>
      <c r="C31" s="10"/>
      <c r="D31" s="11"/>
      <c r="E31" s="11">
        <f>SUM(E24:E30)</f>
        <v>29.5</v>
      </c>
      <c r="F31" s="12"/>
      <c r="H31" s="42"/>
      <c r="I31" s="10"/>
      <c r="J31" s="11"/>
      <c r="K31" s="11">
        <f>SUM(K24:K30)</f>
        <v>10</v>
      </c>
      <c r="L31" s="12"/>
    </row>
    <row r="33" spans="2:12">
      <c r="B33" s="42" t="s">
        <v>23</v>
      </c>
      <c r="C33" s="1" t="s">
        <v>24</v>
      </c>
      <c r="D33" s="2" t="s">
        <v>2</v>
      </c>
      <c r="E33" s="2" t="s">
        <v>3</v>
      </c>
      <c r="F33" s="3" t="s">
        <v>4</v>
      </c>
      <c r="H33" s="42" t="s">
        <v>25</v>
      </c>
      <c r="I33" s="1" t="s">
        <v>26</v>
      </c>
      <c r="J33" s="2" t="s">
        <v>2</v>
      </c>
      <c r="K33" s="2" t="s">
        <v>3</v>
      </c>
      <c r="L33" s="3" t="s">
        <v>4</v>
      </c>
    </row>
    <row r="34" spans="2:12" ht="27.75">
      <c r="B34" s="42"/>
      <c r="C34" s="5"/>
      <c r="D34" s="6" t="s">
        <v>7</v>
      </c>
      <c r="E34" s="6">
        <v>7</v>
      </c>
      <c r="F34" s="7" t="s">
        <v>720</v>
      </c>
      <c r="H34" s="42"/>
      <c r="I34" s="5"/>
      <c r="J34" s="6" t="s">
        <v>7</v>
      </c>
      <c r="K34" s="6"/>
      <c r="L34" s="7"/>
    </row>
    <row r="35" spans="2:12" ht="27.75">
      <c r="B35" s="42"/>
      <c r="C35" s="8"/>
      <c r="D35" s="4" t="s">
        <v>8</v>
      </c>
      <c r="E35" s="4">
        <v>4.5</v>
      </c>
      <c r="F35" s="9" t="s">
        <v>721</v>
      </c>
      <c r="H35" s="42"/>
      <c r="I35" s="8"/>
      <c r="J35" s="4" t="s">
        <v>8</v>
      </c>
      <c r="K35" s="4">
        <v>2.5</v>
      </c>
      <c r="L35" s="9" t="s">
        <v>722</v>
      </c>
    </row>
    <row r="36" spans="2:12" ht="29.25" customHeight="1">
      <c r="B36" s="42"/>
      <c r="C36" s="8"/>
      <c r="D36" s="6" t="s">
        <v>9</v>
      </c>
      <c r="E36" s="6">
        <v>5.5</v>
      </c>
      <c r="F36" s="7" t="s">
        <v>723</v>
      </c>
      <c r="H36" s="42"/>
      <c r="I36" s="8"/>
      <c r="J36" s="6" t="s">
        <v>9</v>
      </c>
      <c r="K36" s="6">
        <v>4.5</v>
      </c>
      <c r="L36" s="7" t="s">
        <v>724</v>
      </c>
    </row>
    <row r="37" spans="2:12">
      <c r="B37" s="42"/>
      <c r="C37" s="8"/>
      <c r="D37" s="4" t="s">
        <v>10</v>
      </c>
      <c r="E37" s="4">
        <v>4.5</v>
      </c>
      <c r="F37" s="9" t="s">
        <v>725</v>
      </c>
      <c r="H37" s="42"/>
      <c r="I37" s="8"/>
      <c r="J37" s="4" t="s">
        <v>10</v>
      </c>
      <c r="K37" s="4">
        <v>2</v>
      </c>
      <c r="L37" s="9" t="s">
        <v>726</v>
      </c>
    </row>
    <row r="38" spans="2:12">
      <c r="B38" s="42"/>
      <c r="C38" s="8"/>
      <c r="D38" s="6" t="s">
        <v>11</v>
      </c>
      <c r="E38" s="6"/>
      <c r="F38" s="7"/>
      <c r="H38" s="42"/>
      <c r="I38" s="8"/>
      <c r="J38" s="6" t="s">
        <v>11</v>
      </c>
      <c r="K38" s="6"/>
      <c r="L38" s="7"/>
    </row>
    <row r="39" spans="2:12">
      <c r="B39" s="42"/>
      <c r="C39" s="8"/>
      <c r="D39" s="4" t="s">
        <v>12</v>
      </c>
      <c r="F39" s="9"/>
      <c r="H39" s="42"/>
      <c r="I39" s="8"/>
      <c r="J39" s="4" t="s">
        <v>12</v>
      </c>
      <c r="K39" s="4">
        <v>1</v>
      </c>
      <c r="L39" s="9" t="s">
        <v>727</v>
      </c>
    </row>
    <row r="40" spans="2:12">
      <c r="B40" s="42"/>
      <c r="C40" s="8"/>
      <c r="D40" s="6" t="s">
        <v>13</v>
      </c>
      <c r="E40" s="6"/>
      <c r="F40" s="7"/>
      <c r="H40" s="42"/>
      <c r="I40" s="8"/>
      <c r="J40" s="6" t="s">
        <v>13</v>
      </c>
      <c r="K40" s="6">
        <v>0.5</v>
      </c>
      <c r="L40" s="7" t="s">
        <v>728</v>
      </c>
    </row>
    <row r="41" spans="2:12">
      <c r="B41" s="42"/>
      <c r="C41" s="10"/>
      <c r="D41" s="11"/>
      <c r="E41" s="11">
        <f>SUM(E34:E40)</f>
        <v>21.5</v>
      </c>
      <c r="F41" s="12"/>
      <c r="H41" s="42"/>
      <c r="I41" s="10"/>
      <c r="J41" s="11"/>
      <c r="K41" s="11">
        <f>SUM(K34:K40)</f>
        <v>10.5</v>
      </c>
      <c r="L41" s="12"/>
    </row>
    <row r="43" spans="2:12">
      <c r="B43" s="42" t="s">
        <v>27</v>
      </c>
      <c r="C43" s="1" t="s">
        <v>28</v>
      </c>
      <c r="D43" s="2" t="s">
        <v>2</v>
      </c>
      <c r="E43" s="2" t="s">
        <v>3</v>
      </c>
      <c r="F43" s="3" t="s">
        <v>4</v>
      </c>
      <c r="H43" s="42" t="s">
        <v>29</v>
      </c>
      <c r="I43" s="1" t="s">
        <v>30</v>
      </c>
      <c r="J43" s="2" t="s">
        <v>2</v>
      </c>
      <c r="K43" s="2" t="s">
        <v>3</v>
      </c>
      <c r="L43" s="3" t="s">
        <v>4</v>
      </c>
    </row>
    <row r="44" spans="2:12" ht="27.75">
      <c r="B44" s="42"/>
      <c r="C44" s="5"/>
      <c r="D44" s="6" t="s">
        <v>7</v>
      </c>
      <c r="E44" s="6">
        <v>9</v>
      </c>
      <c r="F44" s="7" t="s">
        <v>729</v>
      </c>
      <c r="H44" s="42"/>
      <c r="I44" s="5"/>
      <c r="J44" s="6" t="s">
        <v>7</v>
      </c>
      <c r="K44" s="6">
        <v>4</v>
      </c>
      <c r="L44" s="7" t="s">
        <v>730</v>
      </c>
    </row>
    <row r="45" spans="2:12">
      <c r="B45" s="42"/>
      <c r="C45" s="8"/>
      <c r="D45" s="4" t="s">
        <v>8</v>
      </c>
      <c r="E45" s="4">
        <v>3</v>
      </c>
      <c r="F45" s="9" t="s">
        <v>731</v>
      </c>
      <c r="H45" s="42"/>
      <c r="I45" s="8"/>
      <c r="J45" s="4" t="s">
        <v>8</v>
      </c>
      <c r="L45" s="9"/>
    </row>
    <row r="46" spans="2:12" ht="27.75">
      <c r="B46" s="42"/>
      <c r="C46" s="8"/>
      <c r="D46" s="6" t="s">
        <v>9</v>
      </c>
      <c r="E46" s="6">
        <v>3</v>
      </c>
      <c r="F46" s="7" t="s">
        <v>732</v>
      </c>
      <c r="H46" s="42"/>
      <c r="I46" s="8"/>
      <c r="J46" s="6" t="s">
        <v>9</v>
      </c>
      <c r="K46" s="6">
        <v>1.5</v>
      </c>
      <c r="L46" s="7" t="s">
        <v>733</v>
      </c>
    </row>
    <row r="47" spans="2:12">
      <c r="B47" s="42"/>
      <c r="C47" s="8"/>
      <c r="D47" s="4" t="s">
        <v>10</v>
      </c>
      <c r="E47" s="4">
        <v>2</v>
      </c>
      <c r="F47" s="9" t="s">
        <v>734</v>
      </c>
      <c r="H47" s="42"/>
      <c r="I47" s="8"/>
      <c r="J47" s="4" t="s">
        <v>10</v>
      </c>
      <c r="L47" s="9"/>
    </row>
    <row r="48" spans="2:12" ht="27.75">
      <c r="B48" s="42"/>
      <c r="C48" s="8"/>
      <c r="D48" s="6" t="s">
        <v>11</v>
      </c>
      <c r="E48" s="6">
        <v>4</v>
      </c>
      <c r="F48" s="7" t="s">
        <v>735</v>
      </c>
      <c r="H48" s="42"/>
      <c r="I48" s="8"/>
      <c r="J48" s="6" t="s">
        <v>11</v>
      </c>
      <c r="K48" s="6">
        <v>4</v>
      </c>
      <c r="L48" s="7" t="s">
        <v>736</v>
      </c>
    </row>
    <row r="49" spans="2:12">
      <c r="B49" s="42"/>
      <c r="C49" s="8"/>
      <c r="D49" s="4" t="s">
        <v>12</v>
      </c>
      <c r="F49" s="9"/>
      <c r="H49" s="42"/>
      <c r="I49" s="8"/>
      <c r="J49" s="4" t="s">
        <v>12</v>
      </c>
      <c r="K49" s="4">
        <v>7</v>
      </c>
      <c r="L49" s="9" t="s">
        <v>737</v>
      </c>
    </row>
    <row r="50" spans="2:12">
      <c r="B50" s="42"/>
      <c r="C50" s="8"/>
      <c r="D50" s="6" t="s">
        <v>13</v>
      </c>
      <c r="E50" s="6">
        <v>1</v>
      </c>
      <c r="F50" s="7" t="s">
        <v>738</v>
      </c>
      <c r="H50" s="42"/>
      <c r="I50" s="8"/>
      <c r="J50" s="6" t="s">
        <v>13</v>
      </c>
      <c r="K50" s="6"/>
      <c r="L50" s="7"/>
    </row>
    <row r="51" spans="2:12">
      <c r="B51" s="42"/>
      <c r="C51" s="10"/>
      <c r="D51" s="11"/>
      <c r="E51" s="11">
        <f>SUM(E44:E50)</f>
        <v>22</v>
      </c>
      <c r="F51" s="12"/>
      <c r="H51" s="42"/>
      <c r="I51" s="10"/>
      <c r="J51" s="11"/>
      <c r="K51" s="11">
        <f>SUM(K44:K50)</f>
        <v>16.5</v>
      </c>
      <c r="L51" s="12"/>
    </row>
  </sheetData>
  <mergeCells count="10">
    <mergeCell ref="B33:B41"/>
    <mergeCell ref="H33:H41"/>
    <mergeCell ref="B43:B51"/>
    <mergeCell ref="H43:H51"/>
    <mergeCell ref="B2:B10"/>
    <mergeCell ref="H2:H10"/>
    <mergeCell ref="B12:B21"/>
    <mergeCell ref="H12:H21"/>
    <mergeCell ref="B23:B31"/>
    <mergeCell ref="H23:H3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ABD0-A211-469E-8AAD-7D86A67AAA13}">
  <dimension ref="B2:L50"/>
  <sheetViews>
    <sheetView workbookViewId="0">
      <selection activeCell="E15" sqref="E1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8.5</v>
      </c>
      <c r="F3" s="7" t="s">
        <v>739</v>
      </c>
      <c r="H3" s="42"/>
      <c r="I3" s="5"/>
      <c r="J3" s="6" t="s">
        <v>7</v>
      </c>
      <c r="K3" s="6">
        <v>1</v>
      </c>
      <c r="L3" s="7" t="s">
        <v>401</v>
      </c>
    </row>
    <row r="4" spans="2:12" ht="27.75">
      <c r="B4" s="42"/>
      <c r="C4" s="8"/>
      <c r="D4" s="4" t="s">
        <v>8</v>
      </c>
      <c r="E4" s="4">
        <v>8.5</v>
      </c>
      <c r="F4" s="9" t="s">
        <v>740</v>
      </c>
      <c r="H4" s="42"/>
      <c r="I4" s="8"/>
      <c r="J4" s="4" t="s">
        <v>8</v>
      </c>
      <c r="K4" s="4">
        <v>1</v>
      </c>
      <c r="L4" s="9" t="s">
        <v>741</v>
      </c>
    </row>
    <row r="5" spans="2:12">
      <c r="B5" s="42"/>
      <c r="C5" s="8"/>
      <c r="D5" s="6" t="s">
        <v>9</v>
      </c>
      <c r="E5" s="6">
        <v>4</v>
      </c>
      <c r="F5" s="7" t="s">
        <v>742</v>
      </c>
      <c r="H5" s="42"/>
      <c r="I5" s="8"/>
      <c r="J5" s="6" t="s">
        <v>9</v>
      </c>
      <c r="K5" s="6"/>
      <c r="L5" s="7"/>
    </row>
    <row r="6" spans="2:12" ht="27.75">
      <c r="B6" s="42"/>
      <c r="C6" s="8"/>
      <c r="D6" s="4" t="s">
        <v>10</v>
      </c>
      <c r="E6" s="4">
        <v>6</v>
      </c>
      <c r="F6" s="9" t="s">
        <v>743</v>
      </c>
      <c r="H6" s="42"/>
      <c r="I6" s="8"/>
      <c r="J6" s="4" t="s">
        <v>10</v>
      </c>
      <c r="L6" s="9"/>
    </row>
    <row r="7" spans="2:12" ht="41.25">
      <c r="B7" s="42"/>
      <c r="C7" s="8"/>
      <c r="D7" s="6" t="s">
        <v>11</v>
      </c>
      <c r="E7" s="6">
        <v>9.5</v>
      </c>
      <c r="F7" s="7" t="s">
        <v>744</v>
      </c>
      <c r="H7" s="42"/>
      <c r="I7" s="8"/>
      <c r="J7" s="6" t="s">
        <v>11</v>
      </c>
      <c r="K7" s="6">
        <v>3</v>
      </c>
      <c r="L7" s="7" t="s">
        <v>745</v>
      </c>
    </row>
    <row r="8" spans="2:12">
      <c r="B8" s="42"/>
      <c r="C8" s="8"/>
      <c r="D8" s="4" t="s">
        <v>12</v>
      </c>
      <c r="E8" s="4">
        <v>2</v>
      </c>
      <c r="F8" s="9" t="s">
        <v>746</v>
      </c>
      <c r="H8" s="42"/>
      <c r="I8" s="8"/>
      <c r="J8" s="4" t="s">
        <v>12</v>
      </c>
      <c r="L8" s="9"/>
    </row>
    <row r="9" spans="2:12">
      <c r="B9" s="42"/>
      <c r="C9" s="8"/>
      <c r="D9" s="6" t="s">
        <v>13</v>
      </c>
      <c r="E9" s="6">
        <v>0.5</v>
      </c>
      <c r="F9" s="7" t="s">
        <v>311</v>
      </c>
      <c r="H9" s="42"/>
      <c r="I9" s="8"/>
      <c r="J9" s="6" t="s">
        <v>13</v>
      </c>
      <c r="K9" s="6"/>
      <c r="L9" s="7"/>
    </row>
    <row r="10" spans="2:12">
      <c r="B10" s="42"/>
      <c r="C10" s="10"/>
      <c r="D10" s="11"/>
      <c r="E10" s="11">
        <f>SUM(E3:E9)</f>
        <v>39</v>
      </c>
      <c r="F10" s="12"/>
      <c r="H10" s="42"/>
      <c r="I10" s="10"/>
      <c r="J10" s="11"/>
      <c r="K10" s="11">
        <f>SUM(K3:K9)</f>
        <v>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4</v>
      </c>
      <c r="F13" s="7" t="s">
        <v>747</v>
      </c>
      <c r="H13" s="42"/>
      <c r="I13" s="5"/>
      <c r="J13" s="6" t="s">
        <v>7</v>
      </c>
      <c r="K13" s="6">
        <v>2</v>
      </c>
      <c r="L13" s="7" t="s">
        <v>748</v>
      </c>
    </row>
    <row r="14" spans="2:12" ht="27.75">
      <c r="B14" s="42"/>
      <c r="C14" s="8"/>
      <c r="D14" s="4" t="s">
        <v>8</v>
      </c>
      <c r="E14" s="4">
        <v>5</v>
      </c>
      <c r="F14" s="9" t="s">
        <v>749</v>
      </c>
      <c r="G14" s="4" t="s">
        <v>18</v>
      </c>
      <c r="H14" s="42"/>
      <c r="I14" s="8"/>
      <c r="J14" s="4" t="s">
        <v>8</v>
      </c>
      <c r="K14" s="4">
        <v>4</v>
      </c>
      <c r="L14" s="9" t="s">
        <v>750</v>
      </c>
    </row>
    <row r="15" spans="2:12">
      <c r="B15" s="42"/>
      <c r="C15" s="8"/>
      <c r="D15" s="6" t="s">
        <v>9</v>
      </c>
      <c r="E15" s="6">
        <v>3.5</v>
      </c>
      <c r="F15" s="7" t="s">
        <v>751</v>
      </c>
      <c r="H15" s="42"/>
      <c r="I15" s="8"/>
      <c r="J15" s="6" t="s">
        <v>9</v>
      </c>
      <c r="K15" s="6"/>
      <c r="L15" s="7"/>
    </row>
    <row r="16" spans="2:12">
      <c r="B16" s="42"/>
      <c r="C16" s="8"/>
      <c r="D16" s="4" t="s">
        <v>10</v>
      </c>
      <c r="E16" s="4">
        <v>5</v>
      </c>
      <c r="F16" s="32" t="s">
        <v>752</v>
      </c>
      <c r="H16" s="42"/>
      <c r="I16" s="8"/>
      <c r="J16" s="4" t="s">
        <v>10</v>
      </c>
      <c r="L16" s="9"/>
    </row>
    <row r="17" spans="2:12">
      <c r="B17" s="42"/>
      <c r="C17" s="8"/>
      <c r="D17" s="6" t="s">
        <v>11</v>
      </c>
      <c r="E17" s="6">
        <v>2.5</v>
      </c>
      <c r="F17" s="7" t="s">
        <v>753</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20</v>
      </c>
      <c r="F20" s="12"/>
      <c r="H20" s="42"/>
      <c r="I20" s="10"/>
      <c r="J20" s="11"/>
      <c r="K20" s="11">
        <f>SUM(K13:K19)</f>
        <v>6</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5</v>
      </c>
      <c r="F23" s="7" t="s">
        <v>754</v>
      </c>
      <c r="H23" s="42"/>
      <c r="I23" s="5"/>
      <c r="J23" s="6" t="s">
        <v>7</v>
      </c>
      <c r="K23" s="6">
        <v>2</v>
      </c>
      <c r="L23" s="7" t="s">
        <v>755</v>
      </c>
    </row>
    <row r="24" spans="2:12">
      <c r="B24" s="42"/>
      <c r="C24" s="8"/>
      <c r="D24" s="4" t="s">
        <v>8</v>
      </c>
      <c r="E24" s="4">
        <v>3.5</v>
      </c>
      <c r="F24" s="9" t="s">
        <v>756</v>
      </c>
      <c r="H24" s="42"/>
      <c r="I24" s="8"/>
      <c r="J24" s="4" t="s">
        <v>8</v>
      </c>
      <c r="L24" s="9"/>
    </row>
    <row r="25" spans="2:12">
      <c r="B25" s="42"/>
      <c r="C25" s="8"/>
      <c r="D25" s="6" t="s">
        <v>9</v>
      </c>
      <c r="E25" s="6"/>
      <c r="F25" s="7"/>
      <c r="H25" s="42"/>
      <c r="I25" s="8"/>
      <c r="J25" s="6" t="s">
        <v>9</v>
      </c>
      <c r="K25" s="6"/>
      <c r="L25" s="7"/>
    </row>
    <row r="26" spans="2:12">
      <c r="B26" s="42"/>
      <c r="C26" s="8"/>
      <c r="D26" s="4" t="s">
        <v>10</v>
      </c>
      <c r="F26" s="9"/>
      <c r="H26" s="42"/>
      <c r="I26" s="8"/>
      <c r="J26" s="4" t="s">
        <v>10</v>
      </c>
      <c r="K26" s="4">
        <v>2</v>
      </c>
      <c r="L26" s="9" t="s">
        <v>757</v>
      </c>
    </row>
    <row r="27" spans="2:12">
      <c r="B27" s="42"/>
      <c r="C27" s="8"/>
      <c r="D27" s="6" t="s">
        <v>11</v>
      </c>
      <c r="E27" s="6">
        <v>3</v>
      </c>
      <c r="F27" s="7" t="s">
        <v>758</v>
      </c>
      <c r="H27" s="42"/>
      <c r="I27" s="8"/>
      <c r="J27" s="6" t="s">
        <v>11</v>
      </c>
      <c r="K27" s="6">
        <v>2</v>
      </c>
      <c r="L27" s="7" t="s">
        <v>759</v>
      </c>
    </row>
    <row r="28" spans="2:12">
      <c r="B28" s="42"/>
      <c r="C28" s="8"/>
      <c r="D28" s="4" t="s">
        <v>12</v>
      </c>
      <c r="E28" s="4">
        <v>5</v>
      </c>
      <c r="F28" s="9" t="s">
        <v>760</v>
      </c>
      <c r="H28" s="42"/>
      <c r="I28" s="8"/>
      <c r="J28" s="4" t="s">
        <v>12</v>
      </c>
      <c r="L28" s="9"/>
    </row>
    <row r="29" spans="2:12">
      <c r="B29" s="42"/>
      <c r="C29" s="8"/>
      <c r="D29" s="6" t="s">
        <v>13</v>
      </c>
      <c r="E29" s="6"/>
      <c r="F29" s="7"/>
      <c r="H29" s="42"/>
      <c r="I29" s="8"/>
      <c r="J29" s="6" t="s">
        <v>13</v>
      </c>
      <c r="K29" s="6"/>
      <c r="L29" s="7"/>
    </row>
    <row r="30" spans="2:12">
      <c r="B30" s="42"/>
      <c r="C30" s="10"/>
      <c r="D30" s="11"/>
      <c r="E30" s="11">
        <f>SUM(E23:E29)</f>
        <v>16.5</v>
      </c>
      <c r="F30" s="12"/>
      <c r="H30" s="42"/>
      <c r="I30" s="10"/>
      <c r="J30" s="11"/>
      <c r="K30" s="11">
        <f>SUM(K23:K29)</f>
        <v>6</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6.5</v>
      </c>
      <c r="F33" s="7" t="s">
        <v>761</v>
      </c>
      <c r="H33" s="42"/>
      <c r="I33" s="5"/>
      <c r="J33" s="6" t="s">
        <v>7</v>
      </c>
      <c r="K33" s="6">
        <v>2</v>
      </c>
      <c r="L33" s="7" t="s">
        <v>762</v>
      </c>
    </row>
    <row r="34" spans="2:12" ht="27.75">
      <c r="B34" s="42"/>
      <c r="C34" s="8"/>
      <c r="D34" s="4" t="s">
        <v>8</v>
      </c>
      <c r="E34" s="4">
        <v>6</v>
      </c>
      <c r="F34" s="9" t="s">
        <v>763</v>
      </c>
      <c r="H34" s="42"/>
      <c r="I34" s="8"/>
      <c r="J34" s="4" t="s">
        <v>8</v>
      </c>
      <c r="K34" s="4">
        <v>2</v>
      </c>
      <c r="L34" s="9" t="s">
        <v>764</v>
      </c>
    </row>
    <row r="35" spans="2:12" ht="15" customHeight="1">
      <c r="B35" s="42"/>
      <c r="C35" s="8"/>
      <c r="D35" s="6" t="s">
        <v>9</v>
      </c>
      <c r="E35" s="6">
        <v>2.5</v>
      </c>
      <c r="F35" s="7" t="s">
        <v>765</v>
      </c>
      <c r="H35" s="42"/>
      <c r="I35" s="8"/>
      <c r="J35" s="6" t="s">
        <v>9</v>
      </c>
      <c r="K35" s="6">
        <v>3</v>
      </c>
      <c r="L35" s="7" t="s">
        <v>766</v>
      </c>
    </row>
    <row r="36" spans="2:12">
      <c r="B36" s="42"/>
      <c r="C36" s="8"/>
      <c r="D36" s="4" t="s">
        <v>10</v>
      </c>
      <c r="E36" s="4">
        <v>2.5</v>
      </c>
      <c r="F36" s="9" t="s">
        <v>767</v>
      </c>
      <c r="H36" s="42"/>
      <c r="I36" s="8"/>
      <c r="J36" s="4" t="s">
        <v>10</v>
      </c>
      <c r="K36" s="4">
        <v>1.5</v>
      </c>
      <c r="L36" s="9" t="s">
        <v>768</v>
      </c>
    </row>
    <row r="37" spans="2:12">
      <c r="B37" s="42"/>
      <c r="C37" s="8"/>
      <c r="D37" s="6" t="s">
        <v>11</v>
      </c>
      <c r="E37" s="6">
        <v>3</v>
      </c>
      <c r="F37" s="7" t="s">
        <v>769</v>
      </c>
      <c r="H37" s="42"/>
      <c r="I37" s="8"/>
      <c r="J37" s="6" t="s">
        <v>11</v>
      </c>
      <c r="K37" s="6">
        <v>3.5</v>
      </c>
      <c r="L37" s="7" t="s">
        <v>770</v>
      </c>
    </row>
    <row r="38" spans="2:12">
      <c r="B38" s="42"/>
      <c r="C38" s="8"/>
      <c r="D38" s="4" t="s">
        <v>12</v>
      </c>
      <c r="F38" s="9"/>
      <c r="H38" s="42"/>
      <c r="I38" s="8"/>
      <c r="J38" s="4" t="s">
        <v>12</v>
      </c>
      <c r="K38" s="4">
        <v>0.5</v>
      </c>
      <c r="L38" s="9" t="s">
        <v>771</v>
      </c>
    </row>
    <row r="39" spans="2:12">
      <c r="B39" s="42"/>
      <c r="C39" s="8"/>
      <c r="D39" s="6" t="s">
        <v>13</v>
      </c>
      <c r="E39" s="6"/>
      <c r="F39" s="7"/>
      <c r="H39" s="42"/>
      <c r="I39" s="8"/>
      <c r="J39" s="6" t="s">
        <v>13</v>
      </c>
      <c r="K39" s="6"/>
      <c r="L39" s="7"/>
    </row>
    <row r="40" spans="2:12">
      <c r="B40" s="42"/>
      <c r="C40" s="10"/>
      <c r="D40" s="11"/>
      <c r="E40" s="11">
        <f>SUM(E33:E39)</f>
        <v>20.5</v>
      </c>
      <c r="F40" s="12"/>
      <c r="H40" s="42"/>
      <c r="I40" s="10"/>
      <c r="J40" s="11"/>
      <c r="K40" s="11">
        <f>SUM(K33:K39)</f>
        <v>12.5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2</v>
      </c>
      <c r="F43" s="7" t="s">
        <v>772</v>
      </c>
      <c r="H43" s="42"/>
      <c r="I43" s="5"/>
      <c r="J43" s="6" t="s">
        <v>7</v>
      </c>
      <c r="K43" s="6">
        <v>3</v>
      </c>
      <c r="L43" s="7" t="s">
        <v>773</v>
      </c>
    </row>
    <row r="44" spans="2:12">
      <c r="B44" s="42"/>
      <c r="C44" s="8"/>
      <c r="D44" s="4" t="s">
        <v>8</v>
      </c>
      <c r="E44" s="4">
        <v>2</v>
      </c>
      <c r="F44" s="9" t="s">
        <v>774</v>
      </c>
      <c r="H44" s="42"/>
      <c r="I44" s="8"/>
      <c r="J44" s="4" t="s">
        <v>8</v>
      </c>
      <c r="K44" s="4">
        <v>1</v>
      </c>
      <c r="L44" s="9" t="s">
        <v>775</v>
      </c>
    </row>
    <row r="45" spans="2:12" ht="27.75">
      <c r="B45" s="42"/>
      <c r="C45" s="8"/>
      <c r="D45" s="6" t="s">
        <v>9</v>
      </c>
      <c r="E45" s="6">
        <v>3</v>
      </c>
      <c r="F45" s="7" t="s">
        <v>776</v>
      </c>
      <c r="H45" s="42"/>
      <c r="I45" s="8"/>
      <c r="J45" s="6" t="s">
        <v>9</v>
      </c>
      <c r="K45" s="6">
        <v>3</v>
      </c>
      <c r="L45" s="7" t="s">
        <v>777</v>
      </c>
    </row>
    <row r="46" spans="2:12" ht="27.75">
      <c r="B46" s="42"/>
      <c r="C46" s="8"/>
      <c r="D46" s="4" t="s">
        <v>10</v>
      </c>
      <c r="E46" s="4">
        <v>7</v>
      </c>
      <c r="F46" s="37" t="s">
        <v>778</v>
      </c>
      <c r="H46" s="42"/>
      <c r="I46" s="8"/>
      <c r="J46" s="4" t="s">
        <v>10</v>
      </c>
      <c r="K46" s="4">
        <v>2</v>
      </c>
      <c r="L46" s="9" t="s">
        <v>779</v>
      </c>
    </row>
    <row r="47" spans="2:12">
      <c r="B47" s="42"/>
      <c r="C47" s="8"/>
      <c r="D47" s="6" t="s">
        <v>11</v>
      </c>
      <c r="E47" s="6">
        <v>5</v>
      </c>
      <c r="F47" s="7" t="s">
        <v>780</v>
      </c>
      <c r="H47" s="42"/>
      <c r="I47" s="8"/>
      <c r="J47" s="6" t="s">
        <v>11</v>
      </c>
      <c r="K47" s="6">
        <v>5</v>
      </c>
      <c r="L47" s="7" t="s">
        <v>781</v>
      </c>
    </row>
    <row r="48" spans="2:12">
      <c r="B48" s="42"/>
      <c r="C48" s="8"/>
      <c r="D48" s="4" t="s">
        <v>12</v>
      </c>
      <c r="E48" s="4">
        <v>3</v>
      </c>
      <c r="F48" s="9" t="s">
        <v>782</v>
      </c>
      <c r="H48" s="42"/>
      <c r="I48" s="8"/>
      <c r="J48" s="4" t="s">
        <v>12</v>
      </c>
      <c r="L48" s="9"/>
    </row>
    <row r="49" spans="2:12">
      <c r="B49" s="42"/>
      <c r="C49" s="8"/>
      <c r="D49" s="6" t="s">
        <v>13</v>
      </c>
      <c r="E49" s="6"/>
      <c r="F49" s="7"/>
      <c r="H49" s="42"/>
      <c r="I49" s="8"/>
      <c r="J49" s="6" t="s">
        <v>13</v>
      </c>
      <c r="K49" s="6"/>
      <c r="L49" s="7"/>
    </row>
    <row r="50" spans="2:12">
      <c r="B50" s="42"/>
      <c r="C50" s="10"/>
      <c r="D50" s="11"/>
      <c r="E50" s="11">
        <f>SUM(E43:E49)</f>
        <v>22</v>
      </c>
      <c r="F50" s="12"/>
      <c r="H50" s="42"/>
      <c r="I50" s="10"/>
      <c r="J50" s="11"/>
      <c r="K50" s="11">
        <f>SUM(K43:K49)</f>
        <v>14</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63D1B-3058-4B1E-9B89-09ABF17C5755}">
  <dimension ref="B2:L50"/>
  <sheetViews>
    <sheetView workbookViewId="0">
      <selection activeCell="E6" sqref="E6"/>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10.5</v>
      </c>
      <c r="F3" s="7" t="s">
        <v>783</v>
      </c>
      <c r="H3" s="42"/>
      <c r="I3" s="5"/>
      <c r="J3" s="6" t="s">
        <v>7</v>
      </c>
      <c r="K3" s="6"/>
      <c r="L3" s="7"/>
    </row>
    <row r="4" spans="2:12" ht="27.75">
      <c r="B4" s="42"/>
      <c r="C4" s="8"/>
      <c r="D4" s="4" t="s">
        <v>8</v>
      </c>
      <c r="E4" s="4">
        <v>9</v>
      </c>
      <c r="F4" s="9" t="s">
        <v>784</v>
      </c>
      <c r="H4" s="42"/>
      <c r="I4" s="8"/>
      <c r="J4" s="4" t="s">
        <v>8</v>
      </c>
      <c r="L4" s="9"/>
    </row>
    <row r="5" spans="2:12" ht="27.75">
      <c r="B5" s="42"/>
      <c r="C5" s="8"/>
      <c r="D5" s="6" t="s">
        <v>9</v>
      </c>
      <c r="E5" s="6">
        <v>9</v>
      </c>
      <c r="F5" s="7" t="s">
        <v>785</v>
      </c>
      <c r="H5" s="42"/>
      <c r="I5" s="8"/>
      <c r="J5" s="6" t="s">
        <v>9</v>
      </c>
      <c r="K5" s="6"/>
      <c r="L5" s="7"/>
    </row>
    <row r="6" spans="2:12" ht="41.25">
      <c r="B6" s="42"/>
      <c r="C6" s="8"/>
      <c r="D6" s="4" t="s">
        <v>10</v>
      </c>
      <c r="E6" s="4">
        <v>8</v>
      </c>
      <c r="F6" s="9" t="s">
        <v>786</v>
      </c>
      <c r="H6" s="42"/>
      <c r="I6" s="8"/>
      <c r="J6" s="4" t="s">
        <v>10</v>
      </c>
      <c r="K6" s="4">
        <v>5</v>
      </c>
      <c r="L6" s="9" t="s">
        <v>787</v>
      </c>
    </row>
    <row r="7" spans="2:12" ht="41.25">
      <c r="B7" s="42"/>
      <c r="C7" s="8"/>
      <c r="D7" s="6" t="s">
        <v>11</v>
      </c>
      <c r="E7" s="6">
        <v>7.5</v>
      </c>
      <c r="F7" s="7" t="s">
        <v>788</v>
      </c>
      <c r="H7" s="42"/>
      <c r="I7" s="8"/>
      <c r="J7" s="6" t="s">
        <v>11</v>
      </c>
      <c r="K7" s="6">
        <v>0.5</v>
      </c>
      <c r="L7" s="7" t="s">
        <v>789</v>
      </c>
    </row>
    <row r="8" spans="2:12">
      <c r="B8" s="42"/>
      <c r="C8" s="8"/>
      <c r="D8" s="4" t="s">
        <v>12</v>
      </c>
      <c r="F8" s="9"/>
      <c r="H8" s="42"/>
      <c r="I8" s="8"/>
      <c r="J8" s="4" t="s">
        <v>12</v>
      </c>
      <c r="L8" s="9"/>
    </row>
    <row r="9" spans="2:12">
      <c r="B9" s="42"/>
      <c r="C9" s="8"/>
      <c r="D9" s="6" t="s">
        <v>13</v>
      </c>
      <c r="E9" s="6"/>
      <c r="F9" s="7"/>
      <c r="H9" s="42"/>
      <c r="I9" s="8"/>
      <c r="J9" s="6" t="s">
        <v>13</v>
      </c>
      <c r="K9" s="6">
        <v>2</v>
      </c>
      <c r="L9" s="7" t="s">
        <v>790</v>
      </c>
    </row>
    <row r="10" spans="2:12">
      <c r="B10" s="42"/>
      <c r="C10" s="10"/>
      <c r="D10" s="11"/>
      <c r="E10" s="11">
        <f>SUM(E3:E9)</f>
        <v>44</v>
      </c>
      <c r="F10" s="12"/>
      <c r="H10" s="42"/>
      <c r="I10" s="10"/>
      <c r="J10" s="11"/>
      <c r="K10" s="11">
        <f>SUM(K3:K9)</f>
        <v>7.5</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2.5</v>
      </c>
      <c r="F13" s="7" t="s">
        <v>791</v>
      </c>
      <c r="H13" s="42"/>
      <c r="I13" s="5"/>
      <c r="J13" s="6" t="s">
        <v>7</v>
      </c>
      <c r="K13" s="6">
        <v>2</v>
      </c>
      <c r="L13" s="7" t="s">
        <v>792</v>
      </c>
    </row>
    <row r="14" spans="2:12">
      <c r="B14" s="42"/>
      <c r="C14" s="8"/>
      <c r="D14" s="4" t="s">
        <v>8</v>
      </c>
      <c r="E14" s="4">
        <v>4</v>
      </c>
      <c r="F14" s="9" t="s">
        <v>793</v>
      </c>
      <c r="G14" s="4" t="s">
        <v>18</v>
      </c>
      <c r="H14" s="42"/>
      <c r="I14" s="8"/>
      <c r="J14" s="4" t="s">
        <v>8</v>
      </c>
      <c r="K14" s="4">
        <v>3</v>
      </c>
      <c r="L14" s="9" t="s">
        <v>794</v>
      </c>
    </row>
    <row r="15" spans="2:12">
      <c r="B15" s="42"/>
      <c r="C15" s="8"/>
      <c r="D15" s="6" t="s">
        <v>9</v>
      </c>
      <c r="E15" s="6">
        <v>4</v>
      </c>
      <c r="F15" s="7" t="s">
        <v>795</v>
      </c>
      <c r="H15" s="42"/>
      <c r="I15" s="8"/>
      <c r="J15" s="6" t="s">
        <v>9</v>
      </c>
      <c r="K15" s="6">
        <v>6</v>
      </c>
      <c r="L15" s="7" t="s">
        <v>796</v>
      </c>
    </row>
    <row r="16" spans="2:12">
      <c r="B16" s="42"/>
      <c r="C16" s="8"/>
      <c r="D16" s="4" t="s">
        <v>10</v>
      </c>
      <c r="E16" s="4">
        <v>6</v>
      </c>
      <c r="F16" s="9" t="s">
        <v>797</v>
      </c>
      <c r="H16" s="42"/>
      <c r="I16" s="8"/>
      <c r="J16" s="4" t="s">
        <v>10</v>
      </c>
      <c r="K16" s="4">
        <v>5</v>
      </c>
      <c r="L16" s="9" t="s">
        <v>798</v>
      </c>
    </row>
    <row r="17" spans="2:12">
      <c r="B17" s="42"/>
      <c r="C17" s="8"/>
      <c r="D17" s="6" t="s">
        <v>11</v>
      </c>
      <c r="E17" s="6">
        <v>6</v>
      </c>
      <c r="F17" s="7" t="s">
        <v>799</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22.5</v>
      </c>
      <c r="F20" s="12"/>
      <c r="H20" s="42"/>
      <c r="I20" s="10"/>
      <c r="J20" s="11"/>
      <c r="K20" s="11">
        <f>SUM(K13:K19)</f>
        <v>16</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4</v>
      </c>
      <c r="F23" s="7" t="s">
        <v>800</v>
      </c>
      <c r="H23" s="42"/>
      <c r="I23" s="5"/>
      <c r="J23" s="6" t="s">
        <v>7</v>
      </c>
      <c r="K23" s="6"/>
      <c r="L23" s="7"/>
    </row>
    <row r="24" spans="2:12">
      <c r="B24" s="42"/>
      <c r="C24" s="8"/>
      <c r="D24" s="4" t="s">
        <v>8</v>
      </c>
      <c r="E24" s="4">
        <v>3.5</v>
      </c>
      <c r="F24" s="9" t="s">
        <v>801</v>
      </c>
      <c r="H24" s="42"/>
      <c r="I24" s="8"/>
      <c r="J24" s="4" t="s">
        <v>8</v>
      </c>
      <c r="L24" s="9"/>
    </row>
    <row r="25" spans="2:12">
      <c r="B25" s="42"/>
      <c r="C25" s="8"/>
      <c r="D25" s="6" t="s">
        <v>9</v>
      </c>
      <c r="E25" s="6">
        <v>1</v>
      </c>
      <c r="F25" s="7" t="s">
        <v>802</v>
      </c>
      <c r="H25" s="42"/>
      <c r="I25" s="8"/>
      <c r="J25" s="6" t="s">
        <v>9</v>
      </c>
      <c r="K25" s="6">
        <v>2</v>
      </c>
      <c r="L25" s="7" t="s">
        <v>803</v>
      </c>
    </row>
    <row r="26" spans="2:12">
      <c r="B26" s="42"/>
      <c r="C26" s="8"/>
      <c r="D26" s="4" t="s">
        <v>10</v>
      </c>
      <c r="E26" s="4">
        <v>6.5</v>
      </c>
      <c r="F26" s="9" t="s">
        <v>804</v>
      </c>
      <c r="H26" s="42"/>
      <c r="I26" s="8"/>
      <c r="J26" s="4" t="s">
        <v>10</v>
      </c>
      <c r="L26" s="9" t="s">
        <v>805</v>
      </c>
    </row>
    <row r="27" spans="2:12" ht="27.75">
      <c r="B27" s="42"/>
      <c r="C27" s="8"/>
      <c r="D27" s="6" t="s">
        <v>11</v>
      </c>
      <c r="E27" s="6">
        <v>4</v>
      </c>
      <c r="F27" s="7" t="s">
        <v>806</v>
      </c>
      <c r="H27" s="42"/>
      <c r="I27" s="8"/>
      <c r="J27" s="6" t="s">
        <v>11</v>
      </c>
      <c r="K27" s="6">
        <v>3</v>
      </c>
      <c r="L27" s="7" t="s">
        <v>807</v>
      </c>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19</v>
      </c>
      <c r="F30" s="12"/>
      <c r="H30" s="42"/>
      <c r="I30" s="10"/>
      <c r="J30" s="11"/>
      <c r="K30" s="11">
        <f>SUM(K23:K29)</f>
        <v>5</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808</v>
      </c>
      <c r="H33" s="42"/>
      <c r="I33" s="5"/>
      <c r="J33" s="6" t="s">
        <v>7</v>
      </c>
      <c r="K33" s="6">
        <v>2</v>
      </c>
      <c r="L33" s="7" t="s">
        <v>809</v>
      </c>
    </row>
    <row r="34" spans="2:12">
      <c r="B34" s="42"/>
      <c r="C34" s="8"/>
      <c r="D34" s="4" t="s">
        <v>8</v>
      </c>
      <c r="E34" s="4">
        <v>3.5</v>
      </c>
      <c r="F34" s="9" t="s">
        <v>810</v>
      </c>
      <c r="H34" s="42"/>
      <c r="I34" s="8"/>
      <c r="J34" s="4" t="s">
        <v>8</v>
      </c>
      <c r="K34" s="4">
        <v>3</v>
      </c>
      <c r="L34" s="9" t="s">
        <v>811</v>
      </c>
    </row>
    <row r="35" spans="2:12" ht="15" customHeight="1">
      <c r="B35" s="42"/>
      <c r="C35" s="8"/>
      <c r="D35" s="6" t="s">
        <v>9</v>
      </c>
      <c r="E35" s="6">
        <v>3.5</v>
      </c>
      <c r="F35" s="7" t="s">
        <v>812</v>
      </c>
      <c r="H35" s="42"/>
      <c r="I35" s="8"/>
      <c r="J35" s="6" t="s">
        <v>9</v>
      </c>
      <c r="K35" s="6">
        <v>2</v>
      </c>
      <c r="L35" s="7" t="s">
        <v>813</v>
      </c>
    </row>
    <row r="36" spans="2:12">
      <c r="B36" s="42"/>
      <c r="C36" s="8"/>
      <c r="D36" s="4" t="s">
        <v>10</v>
      </c>
      <c r="E36" s="4">
        <v>3</v>
      </c>
      <c r="F36" s="9" t="s">
        <v>814</v>
      </c>
      <c r="H36" s="42"/>
      <c r="I36" s="8"/>
      <c r="J36" s="4" t="s">
        <v>10</v>
      </c>
      <c r="L36" s="9"/>
    </row>
    <row r="37" spans="2:12">
      <c r="B37" s="42"/>
      <c r="C37" s="8"/>
      <c r="D37" s="6" t="s">
        <v>11</v>
      </c>
      <c r="E37" s="6">
        <v>4</v>
      </c>
      <c r="F37" s="7" t="s">
        <v>815</v>
      </c>
      <c r="H37" s="42"/>
      <c r="I37" s="8"/>
      <c r="J37" s="6" t="s">
        <v>11</v>
      </c>
      <c r="K37" s="6"/>
      <c r="L37" s="7"/>
    </row>
    <row r="38" spans="2:12">
      <c r="B38" s="42"/>
      <c r="C38" s="8"/>
      <c r="D38" s="4" t="s">
        <v>12</v>
      </c>
      <c r="E38" s="4">
        <v>3</v>
      </c>
      <c r="F38" s="9" t="s">
        <v>816</v>
      </c>
      <c r="H38" s="42"/>
      <c r="I38" s="8"/>
      <c r="J38" s="4" t="s">
        <v>12</v>
      </c>
      <c r="L38" s="9"/>
    </row>
    <row r="39" spans="2:12">
      <c r="B39" s="42"/>
      <c r="C39" s="8"/>
      <c r="D39" s="6" t="s">
        <v>13</v>
      </c>
      <c r="E39" s="6"/>
      <c r="F39" s="7"/>
      <c r="H39" s="42"/>
      <c r="I39" s="8"/>
      <c r="J39" s="6" t="s">
        <v>13</v>
      </c>
      <c r="K39" s="6"/>
      <c r="L39" s="7"/>
    </row>
    <row r="40" spans="2:12">
      <c r="B40" s="42"/>
      <c r="C40" s="10"/>
      <c r="D40" s="11"/>
      <c r="E40" s="11">
        <f>SUM(E33:E39)</f>
        <v>21</v>
      </c>
      <c r="F40" s="12"/>
      <c r="H40" s="42"/>
      <c r="I40" s="10"/>
      <c r="J40" s="11"/>
      <c r="K40" s="11">
        <f>SUM(K33:K39)</f>
        <v>7</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2</v>
      </c>
      <c r="F43" s="7" t="s">
        <v>817</v>
      </c>
      <c r="H43" s="42"/>
      <c r="I43" s="5"/>
      <c r="J43" s="6" t="s">
        <v>7</v>
      </c>
      <c r="K43" s="6">
        <v>4</v>
      </c>
      <c r="L43" s="7" t="s">
        <v>818</v>
      </c>
    </row>
    <row r="44" spans="2:12">
      <c r="B44" s="42"/>
      <c r="C44" s="8"/>
      <c r="D44" s="4" t="s">
        <v>8</v>
      </c>
      <c r="E44" s="4">
        <v>3</v>
      </c>
      <c r="F44" s="9" t="s">
        <v>819</v>
      </c>
      <c r="H44" s="42"/>
      <c r="I44" s="8"/>
      <c r="J44" s="4" t="s">
        <v>8</v>
      </c>
      <c r="K44" s="4">
        <v>3</v>
      </c>
      <c r="L44" s="9" t="s">
        <v>820</v>
      </c>
    </row>
    <row r="45" spans="2:12">
      <c r="B45" s="42"/>
      <c r="C45" s="8"/>
      <c r="D45" s="6" t="s">
        <v>9</v>
      </c>
      <c r="E45" s="6"/>
      <c r="F45" s="7"/>
      <c r="H45" s="42"/>
      <c r="I45" s="8"/>
      <c r="J45" s="6" t="s">
        <v>9</v>
      </c>
      <c r="K45" s="6">
        <v>3</v>
      </c>
      <c r="L45" s="7" t="s">
        <v>821</v>
      </c>
    </row>
    <row r="46" spans="2:12">
      <c r="B46" s="42"/>
      <c r="C46" s="8"/>
      <c r="D46" s="4" t="s">
        <v>10</v>
      </c>
      <c r="E46" s="4">
        <v>4</v>
      </c>
      <c r="F46" s="9" t="s">
        <v>822</v>
      </c>
      <c r="H46" s="42"/>
      <c r="I46" s="8"/>
      <c r="J46" s="4" t="s">
        <v>10</v>
      </c>
      <c r="K46" s="4">
        <v>5</v>
      </c>
      <c r="L46" s="9" t="s">
        <v>823</v>
      </c>
    </row>
    <row r="47" spans="2:12" ht="27.75">
      <c r="B47" s="42"/>
      <c r="C47" s="8"/>
      <c r="D47" s="6" t="s">
        <v>11</v>
      </c>
      <c r="E47" s="6">
        <v>7</v>
      </c>
      <c r="F47" s="7" t="s">
        <v>824</v>
      </c>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16</v>
      </c>
      <c r="F50" s="12"/>
      <c r="H50" s="42"/>
      <c r="I50" s="10"/>
      <c r="J50" s="11"/>
      <c r="K50" s="11">
        <f>SUM(K43:K49)</f>
        <v>15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072CA-0B74-4639-B387-D790AA0645EC}">
  <dimension ref="B2:L50"/>
  <sheetViews>
    <sheetView topLeftCell="F1" workbookViewId="0">
      <selection activeCell="L46" sqref="L46"/>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0.5</v>
      </c>
      <c r="F3" s="7" t="s">
        <v>825</v>
      </c>
      <c r="H3" s="42"/>
      <c r="I3" s="5"/>
      <c r="J3" s="6" t="s">
        <v>7</v>
      </c>
      <c r="K3" s="6">
        <v>2</v>
      </c>
      <c r="L3" s="7" t="s">
        <v>826</v>
      </c>
    </row>
    <row r="4" spans="2:12" ht="41.25">
      <c r="B4" s="42"/>
      <c r="C4" s="8"/>
      <c r="D4" s="4" t="s">
        <v>8</v>
      </c>
      <c r="E4" s="4">
        <v>11.5</v>
      </c>
      <c r="F4" s="9" t="s">
        <v>827</v>
      </c>
      <c r="H4" s="42"/>
      <c r="I4" s="8"/>
      <c r="J4" s="4" t="s">
        <v>8</v>
      </c>
      <c r="K4" s="4">
        <v>1</v>
      </c>
      <c r="L4" s="9" t="s">
        <v>828</v>
      </c>
    </row>
    <row r="5" spans="2:12" ht="27.75">
      <c r="B5" s="42"/>
      <c r="C5" s="8"/>
      <c r="D5" s="6" t="s">
        <v>9</v>
      </c>
      <c r="E5" s="6">
        <v>10</v>
      </c>
      <c r="F5" s="7" t="s">
        <v>829</v>
      </c>
      <c r="H5" s="42"/>
      <c r="I5" s="8"/>
      <c r="J5" s="6" t="s">
        <v>9</v>
      </c>
      <c r="K5" s="6"/>
      <c r="L5" s="7"/>
    </row>
    <row r="6" spans="2:12">
      <c r="B6" s="42"/>
      <c r="C6" s="8"/>
      <c r="D6" s="4" t="s">
        <v>10</v>
      </c>
      <c r="E6" s="4">
        <v>7.5</v>
      </c>
      <c r="F6" s="9" t="s">
        <v>830</v>
      </c>
      <c r="H6" s="42"/>
      <c r="I6" s="8"/>
      <c r="J6" s="4" t="s">
        <v>10</v>
      </c>
      <c r="L6" s="9"/>
    </row>
    <row r="7" spans="2:12" ht="27.75">
      <c r="B7" s="42"/>
      <c r="C7" s="8"/>
      <c r="D7" s="6" t="s">
        <v>11</v>
      </c>
      <c r="E7" s="6">
        <v>8</v>
      </c>
      <c r="F7" s="7" t="s">
        <v>831</v>
      </c>
      <c r="H7" s="42"/>
      <c r="I7" s="8"/>
      <c r="J7" s="6" t="s">
        <v>11</v>
      </c>
      <c r="K7" s="6">
        <v>1</v>
      </c>
      <c r="L7" s="7" t="s">
        <v>832</v>
      </c>
    </row>
    <row r="8" spans="2:12">
      <c r="B8" s="42"/>
      <c r="C8" s="8"/>
      <c r="D8" s="4" t="s">
        <v>12</v>
      </c>
      <c r="F8" s="9"/>
      <c r="H8" s="42"/>
      <c r="I8" s="8"/>
      <c r="J8" s="4" t="s">
        <v>12</v>
      </c>
      <c r="L8" s="9"/>
    </row>
    <row r="9" spans="2:12">
      <c r="B9" s="42"/>
      <c r="C9" s="8"/>
      <c r="D9" s="6" t="s">
        <v>13</v>
      </c>
      <c r="E9" s="6">
        <v>3.5</v>
      </c>
      <c r="F9" s="7" t="s">
        <v>833</v>
      </c>
      <c r="H9" s="42"/>
      <c r="I9" s="8"/>
      <c r="J9" s="6" t="s">
        <v>13</v>
      </c>
      <c r="K9" s="6">
        <v>3.5</v>
      </c>
      <c r="L9" s="7" t="s">
        <v>506</v>
      </c>
    </row>
    <row r="10" spans="2:12">
      <c r="B10" s="42"/>
      <c r="C10" s="10"/>
      <c r="D10" s="11"/>
      <c r="E10" s="11">
        <f>SUM(E3:E9)</f>
        <v>41</v>
      </c>
      <c r="F10" s="12"/>
      <c r="H10" s="42"/>
      <c r="I10" s="10"/>
      <c r="J10" s="11"/>
      <c r="K10" s="11">
        <f>SUM(K3:K9)</f>
        <v>7.5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E14" s="4">
        <v>4.5</v>
      </c>
      <c r="F14" s="9" t="s">
        <v>834</v>
      </c>
      <c r="G14" s="4" t="s">
        <v>18</v>
      </c>
      <c r="H14" s="42"/>
      <c r="I14" s="8"/>
      <c r="J14" s="4" t="s">
        <v>8</v>
      </c>
      <c r="L14" s="9"/>
    </row>
    <row r="15" spans="2:12">
      <c r="B15" s="42"/>
      <c r="C15" s="8"/>
      <c r="D15" s="6" t="s">
        <v>9</v>
      </c>
      <c r="E15" s="6">
        <v>2</v>
      </c>
      <c r="F15" s="7" t="s">
        <v>835</v>
      </c>
      <c r="H15" s="42"/>
      <c r="I15" s="8"/>
      <c r="J15" s="6" t="s">
        <v>9</v>
      </c>
      <c r="K15" s="6">
        <v>2</v>
      </c>
      <c r="L15" s="7" t="s">
        <v>836</v>
      </c>
    </row>
    <row r="16" spans="2:12">
      <c r="B16" s="42"/>
      <c r="C16" s="8"/>
      <c r="D16" s="4" t="s">
        <v>10</v>
      </c>
      <c r="E16" s="4">
        <v>4</v>
      </c>
      <c r="F16" s="9" t="s">
        <v>837</v>
      </c>
      <c r="H16" s="42"/>
      <c r="I16" s="8"/>
      <c r="J16" s="4" t="s">
        <v>10</v>
      </c>
      <c r="K16" s="4">
        <v>2</v>
      </c>
      <c r="L16" s="9" t="s">
        <v>838</v>
      </c>
    </row>
    <row r="17" spans="2:12">
      <c r="B17" s="42"/>
      <c r="C17" s="8"/>
      <c r="D17" s="6" t="s">
        <v>11</v>
      </c>
      <c r="E17" s="6">
        <v>3</v>
      </c>
      <c r="F17" s="7" t="s">
        <v>839</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13.5</v>
      </c>
      <c r="F20" s="12"/>
      <c r="H20" s="42"/>
      <c r="I20" s="10"/>
      <c r="J20" s="11"/>
      <c r="K20" s="11">
        <f>SUM(K13:K19)</f>
        <v>4</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0.5</v>
      </c>
      <c r="F23" s="7" t="s">
        <v>840</v>
      </c>
      <c r="H23" s="42"/>
      <c r="I23" s="5"/>
      <c r="J23" s="6" t="s">
        <v>7</v>
      </c>
      <c r="K23" s="6"/>
      <c r="L23" s="7"/>
    </row>
    <row r="24" spans="2:12">
      <c r="B24" s="42"/>
      <c r="C24" s="8"/>
      <c r="D24" s="4" t="s">
        <v>8</v>
      </c>
      <c r="E24" s="4">
        <v>6.5</v>
      </c>
      <c r="F24" s="9" t="s">
        <v>841</v>
      </c>
      <c r="H24" s="42"/>
      <c r="I24" s="8"/>
      <c r="J24" s="4" t="s">
        <v>8</v>
      </c>
      <c r="L24" s="9"/>
    </row>
    <row r="25" spans="2:12">
      <c r="B25" s="42"/>
      <c r="C25" s="8"/>
      <c r="D25" s="6" t="s">
        <v>9</v>
      </c>
      <c r="E25" s="6">
        <v>5.5</v>
      </c>
      <c r="F25" s="7" t="s">
        <v>842</v>
      </c>
      <c r="H25" s="42"/>
      <c r="I25" s="8"/>
      <c r="J25" s="6" t="s">
        <v>9</v>
      </c>
      <c r="K25" s="6">
        <v>2</v>
      </c>
      <c r="L25" s="7" t="s">
        <v>843</v>
      </c>
    </row>
    <row r="26" spans="2:12">
      <c r="B26" s="42"/>
      <c r="C26" s="8"/>
      <c r="D26" s="4" t="s">
        <v>10</v>
      </c>
      <c r="E26" s="4">
        <v>5</v>
      </c>
      <c r="F26" s="9" t="s">
        <v>844</v>
      </c>
      <c r="H26" s="42"/>
      <c r="I26" s="8"/>
      <c r="J26" s="4" t="s">
        <v>10</v>
      </c>
      <c r="L26" s="9"/>
    </row>
    <row r="27" spans="2:12">
      <c r="B27" s="42"/>
      <c r="C27" s="8"/>
      <c r="D27" s="6" t="s">
        <v>11</v>
      </c>
      <c r="E27" s="6">
        <v>2.5</v>
      </c>
      <c r="F27" s="7" t="s">
        <v>845</v>
      </c>
      <c r="H27" s="42"/>
      <c r="I27" s="8"/>
      <c r="J27" s="6" t="s">
        <v>11</v>
      </c>
      <c r="K27" s="6">
        <v>3</v>
      </c>
      <c r="L27" s="7" t="s">
        <v>846</v>
      </c>
    </row>
    <row r="28" spans="2:12">
      <c r="B28" s="42"/>
      <c r="C28" s="8"/>
      <c r="D28" s="4" t="s">
        <v>12</v>
      </c>
      <c r="E28" s="4">
        <v>4.5</v>
      </c>
      <c r="F28" s="9" t="s">
        <v>847</v>
      </c>
      <c r="H28" s="42"/>
      <c r="I28" s="8"/>
      <c r="J28" s="4" t="s">
        <v>12</v>
      </c>
      <c r="L28" s="9"/>
    </row>
    <row r="29" spans="2:12">
      <c r="B29" s="42"/>
      <c r="C29" s="8"/>
      <c r="D29" s="6" t="s">
        <v>13</v>
      </c>
      <c r="E29" s="6">
        <v>4</v>
      </c>
      <c r="F29" s="7" t="s">
        <v>848</v>
      </c>
      <c r="H29" s="42"/>
      <c r="I29" s="8"/>
      <c r="J29" s="6" t="s">
        <v>13</v>
      </c>
      <c r="K29" s="6">
        <v>2</v>
      </c>
      <c r="L29" s="7" t="s">
        <v>849</v>
      </c>
    </row>
    <row r="30" spans="2:12">
      <c r="B30" s="42"/>
      <c r="C30" s="10"/>
      <c r="D30" s="11"/>
      <c r="E30" s="11">
        <f>SUM(E23:E29)</f>
        <v>28.5</v>
      </c>
      <c r="F30" s="12"/>
      <c r="H30" s="42"/>
      <c r="I30" s="10"/>
      <c r="J30" s="11"/>
      <c r="K30" s="11">
        <f>SUM(K23:K29)</f>
        <v>7</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3</v>
      </c>
      <c r="F33" s="7" t="s">
        <v>850</v>
      </c>
      <c r="H33" s="42"/>
      <c r="I33" s="5"/>
      <c r="J33" s="6" t="s">
        <v>7</v>
      </c>
      <c r="K33" s="6"/>
      <c r="L33" s="7"/>
    </row>
    <row r="34" spans="2:12">
      <c r="B34" s="42"/>
      <c r="C34" s="8"/>
      <c r="D34" s="4" t="s">
        <v>8</v>
      </c>
      <c r="E34" s="4">
        <v>3.5</v>
      </c>
      <c r="F34" s="9" t="s">
        <v>851</v>
      </c>
      <c r="H34" s="42"/>
      <c r="I34" s="8"/>
      <c r="J34" s="4" t="s">
        <v>8</v>
      </c>
      <c r="L34" s="9"/>
    </row>
    <row r="35" spans="2:12" ht="15" customHeight="1">
      <c r="B35" s="42"/>
      <c r="C35" s="8"/>
      <c r="D35" s="6" t="s">
        <v>9</v>
      </c>
      <c r="E35" s="6">
        <v>4</v>
      </c>
      <c r="F35" s="7" t="s">
        <v>852</v>
      </c>
      <c r="H35" s="42"/>
      <c r="I35" s="8"/>
      <c r="J35" s="6" t="s">
        <v>9</v>
      </c>
      <c r="K35" s="6">
        <v>0.5</v>
      </c>
      <c r="L35" s="7" t="s">
        <v>853</v>
      </c>
    </row>
    <row r="36" spans="2:12">
      <c r="B36" s="42"/>
      <c r="C36" s="8"/>
      <c r="D36" s="4" t="s">
        <v>10</v>
      </c>
      <c r="E36" s="4">
        <v>3.5</v>
      </c>
      <c r="F36" s="9" t="s">
        <v>854</v>
      </c>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K38" s="4">
        <v>4</v>
      </c>
      <c r="L38" s="9" t="s">
        <v>855</v>
      </c>
    </row>
    <row r="39" spans="2:12" ht="27.75">
      <c r="B39" s="42"/>
      <c r="C39" s="8"/>
      <c r="D39" s="6" t="s">
        <v>13</v>
      </c>
      <c r="E39" s="6">
        <v>5</v>
      </c>
      <c r="F39" s="7" t="s">
        <v>856</v>
      </c>
      <c r="H39" s="42"/>
      <c r="I39" s="8"/>
      <c r="J39" s="6" t="s">
        <v>13</v>
      </c>
      <c r="K39" s="6"/>
      <c r="L39" s="7"/>
    </row>
    <row r="40" spans="2:12">
      <c r="B40" s="42"/>
      <c r="C40" s="10"/>
      <c r="D40" s="11"/>
      <c r="E40" s="11">
        <f>SUM(E33:E39)</f>
        <v>19</v>
      </c>
      <c r="F40" s="12"/>
      <c r="H40" s="42"/>
      <c r="I40" s="10"/>
      <c r="J40" s="11"/>
      <c r="K40" s="11">
        <f>SUM(K33:K39)</f>
        <v>4.5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3</v>
      </c>
      <c r="F43" s="7" t="s">
        <v>857</v>
      </c>
      <c r="H43" s="42"/>
      <c r="I43" s="5"/>
      <c r="J43" s="6" t="s">
        <v>7</v>
      </c>
      <c r="K43" s="6">
        <v>2</v>
      </c>
      <c r="L43" s="7" t="s">
        <v>311</v>
      </c>
    </row>
    <row r="44" spans="2:12">
      <c r="B44" s="42"/>
      <c r="C44" s="8"/>
      <c r="D44" s="4" t="s">
        <v>8</v>
      </c>
      <c r="F44" s="9"/>
      <c r="H44" s="42"/>
      <c r="I44" s="8"/>
      <c r="J44" s="4" t="s">
        <v>8</v>
      </c>
      <c r="K44" s="4">
        <v>5</v>
      </c>
      <c r="L44" s="9" t="s">
        <v>858</v>
      </c>
    </row>
    <row r="45" spans="2:12">
      <c r="B45" s="42"/>
      <c r="C45" s="8"/>
      <c r="D45" s="6" t="s">
        <v>9</v>
      </c>
      <c r="E45" s="6"/>
      <c r="F45" s="7" t="s">
        <v>859</v>
      </c>
      <c r="H45" s="42"/>
      <c r="I45" s="8"/>
      <c r="J45" s="6" t="s">
        <v>9</v>
      </c>
      <c r="K45" s="6"/>
      <c r="L45" s="7" t="s">
        <v>860</v>
      </c>
    </row>
    <row r="46" spans="2:12">
      <c r="B46" s="42"/>
      <c r="C46" s="8"/>
      <c r="D46" s="4" t="s">
        <v>10</v>
      </c>
      <c r="F46" s="9" t="s">
        <v>859</v>
      </c>
      <c r="H46" s="42"/>
      <c r="I46" s="8"/>
      <c r="J46" s="4" t="s">
        <v>10</v>
      </c>
      <c r="L46" s="9"/>
    </row>
    <row r="47" spans="2:12">
      <c r="B47" s="42"/>
      <c r="C47" s="8"/>
      <c r="D47" s="6" t="s">
        <v>11</v>
      </c>
      <c r="E47" s="6"/>
      <c r="F47" s="7" t="s">
        <v>859</v>
      </c>
      <c r="H47" s="42"/>
      <c r="I47" s="8"/>
      <c r="J47" s="6" t="s">
        <v>11</v>
      </c>
      <c r="K47" s="6"/>
      <c r="L47" s="7"/>
    </row>
    <row r="48" spans="2:12">
      <c r="B48" s="42"/>
      <c r="C48" s="8"/>
      <c r="D48" s="4" t="s">
        <v>12</v>
      </c>
      <c r="F48" s="9"/>
      <c r="H48" s="42"/>
      <c r="I48" s="8"/>
      <c r="J48" s="4" t="s">
        <v>12</v>
      </c>
      <c r="L48" s="9" t="s">
        <v>861</v>
      </c>
    </row>
    <row r="49" spans="2:12">
      <c r="B49" s="42"/>
      <c r="C49" s="8"/>
      <c r="D49" s="6" t="s">
        <v>13</v>
      </c>
      <c r="E49" s="6">
        <v>3</v>
      </c>
      <c r="F49" s="7" t="s">
        <v>862</v>
      </c>
      <c r="H49" s="42"/>
      <c r="I49" s="8"/>
      <c r="J49" s="6" t="s">
        <v>13</v>
      </c>
      <c r="K49" s="6"/>
      <c r="L49" s="7"/>
    </row>
    <row r="50" spans="2:12">
      <c r="B50" s="42"/>
      <c r="C50" s="10"/>
      <c r="D50" s="11"/>
      <c r="E50" s="11">
        <f>SUM(E43:E49)</f>
        <v>6</v>
      </c>
      <c r="F50" s="12"/>
      <c r="H50" s="42"/>
      <c r="I50" s="10"/>
      <c r="J50" s="11"/>
      <c r="K50" s="11">
        <f>SUM(K43:K49)</f>
        <v>7</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BB5AC-239D-40EC-97E8-BB6A0A71A6EB}">
  <dimension ref="B2:L50"/>
  <sheetViews>
    <sheetView topLeftCell="C30" workbookViewId="0">
      <selection activeCell="H32" sqref="H32:H4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10</v>
      </c>
      <c r="F3" s="7" t="s">
        <v>863</v>
      </c>
      <c r="H3" s="42"/>
      <c r="I3" s="5"/>
      <c r="J3" s="6" t="s">
        <v>7</v>
      </c>
      <c r="K3" s="6">
        <v>4.5</v>
      </c>
      <c r="L3" s="7" t="s">
        <v>864</v>
      </c>
    </row>
    <row r="4" spans="2:12" ht="27.75">
      <c r="B4" s="42"/>
      <c r="C4" s="8"/>
      <c r="D4" s="4" t="s">
        <v>8</v>
      </c>
      <c r="E4" s="4">
        <v>12.5</v>
      </c>
      <c r="F4" s="9" t="s">
        <v>865</v>
      </c>
      <c r="H4" s="42"/>
      <c r="I4" s="8"/>
      <c r="J4" s="4" t="s">
        <v>8</v>
      </c>
      <c r="K4" s="4">
        <v>1</v>
      </c>
      <c r="L4" s="9" t="s">
        <v>866</v>
      </c>
    </row>
    <row r="5" spans="2:12">
      <c r="B5" s="42"/>
      <c r="C5" s="8"/>
      <c r="D5" s="6" t="s">
        <v>9</v>
      </c>
      <c r="E5" s="6">
        <v>8.5</v>
      </c>
      <c r="F5" s="7" t="s">
        <v>867</v>
      </c>
      <c r="H5" s="42"/>
      <c r="I5" s="8"/>
      <c r="J5" s="6" t="s">
        <v>9</v>
      </c>
      <c r="K5" s="6"/>
      <c r="L5" s="7"/>
    </row>
    <row r="6" spans="2:12">
      <c r="B6" s="42"/>
      <c r="C6" s="8"/>
      <c r="D6" s="4" t="s">
        <v>10</v>
      </c>
      <c r="E6" s="4">
        <v>2</v>
      </c>
      <c r="F6" s="9" t="s">
        <v>868</v>
      </c>
      <c r="H6" s="42"/>
      <c r="I6" s="8"/>
      <c r="J6" s="4" t="s">
        <v>10</v>
      </c>
      <c r="K6" s="4">
        <v>4</v>
      </c>
      <c r="L6" s="9" t="s">
        <v>869</v>
      </c>
    </row>
    <row r="7" spans="2:12" ht="27.75">
      <c r="B7" s="42"/>
      <c r="C7" s="8"/>
      <c r="D7" s="6" t="s">
        <v>11</v>
      </c>
      <c r="E7" s="6">
        <v>6</v>
      </c>
      <c r="F7" s="7" t="s">
        <v>870</v>
      </c>
      <c r="H7" s="42"/>
      <c r="I7" s="8"/>
      <c r="J7" s="6" t="s">
        <v>11</v>
      </c>
      <c r="K7" s="6"/>
      <c r="L7" s="7"/>
    </row>
    <row r="8" spans="2:12">
      <c r="B8" s="42"/>
      <c r="C8" s="8"/>
      <c r="D8" s="4" t="s">
        <v>12</v>
      </c>
      <c r="F8" s="9"/>
      <c r="H8" s="42"/>
      <c r="I8" s="8"/>
      <c r="J8" s="4" t="s">
        <v>12</v>
      </c>
      <c r="L8" s="9"/>
    </row>
    <row r="9" spans="2:12">
      <c r="B9" s="42"/>
      <c r="C9" s="8"/>
      <c r="D9" s="6" t="s">
        <v>13</v>
      </c>
      <c r="E9" s="6">
        <v>1</v>
      </c>
      <c r="F9" s="7" t="s">
        <v>871</v>
      </c>
      <c r="H9" s="42"/>
      <c r="I9" s="8"/>
      <c r="J9" s="6" t="s">
        <v>13</v>
      </c>
      <c r="K9" s="6">
        <v>2</v>
      </c>
      <c r="L9" s="7" t="s">
        <v>872</v>
      </c>
    </row>
    <row r="10" spans="2:12">
      <c r="B10" s="42"/>
      <c r="C10" s="10"/>
      <c r="D10" s="11"/>
      <c r="E10" s="11">
        <f>SUM(E3:E9)</f>
        <v>40</v>
      </c>
      <c r="F10" s="12"/>
      <c r="H10" s="42"/>
      <c r="I10" s="10"/>
      <c r="J10" s="11"/>
      <c r="K10" s="11">
        <f>SUM(K3:K9)</f>
        <v>11.5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1</v>
      </c>
      <c r="F13" s="7" t="s">
        <v>873</v>
      </c>
      <c r="H13" s="42"/>
      <c r="I13" s="5"/>
      <c r="J13" s="6" t="s">
        <v>7</v>
      </c>
      <c r="K13" s="6">
        <v>2</v>
      </c>
      <c r="L13" s="7" t="s">
        <v>874</v>
      </c>
    </row>
    <row r="14" spans="2:12">
      <c r="B14" s="42"/>
      <c r="C14" s="8"/>
      <c r="D14" s="4" t="s">
        <v>8</v>
      </c>
      <c r="F14" s="9"/>
      <c r="G14" s="4" t="s">
        <v>18</v>
      </c>
      <c r="H14" s="42"/>
      <c r="I14" s="8"/>
      <c r="J14" s="4" t="s">
        <v>8</v>
      </c>
      <c r="K14" s="4">
        <v>1.5</v>
      </c>
      <c r="L14" s="9" t="s">
        <v>875</v>
      </c>
    </row>
    <row r="15" spans="2:12">
      <c r="B15" s="42"/>
      <c r="C15" s="8"/>
      <c r="D15" s="6" t="s">
        <v>9</v>
      </c>
      <c r="E15" s="6"/>
      <c r="F15" s="7"/>
      <c r="H15" s="42"/>
      <c r="I15" s="8"/>
      <c r="J15" s="6" t="s">
        <v>9</v>
      </c>
      <c r="K15" s="6">
        <v>0.5</v>
      </c>
      <c r="L15" s="7" t="s">
        <v>876</v>
      </c>
    </row>
    <row r="16" spans="2:12">
      <c r="B16" s="42"/>
      <c r="C16" s="8"/>
      <c r="D16" s="4" t="s">
        <v>10</v>
      </c>
      <c r="F16" s="9" t="s">
        <v>877</v>
      </c>
      <c r="H16" s="42"/>
      <c r="I16" s="8"/>
      <c r="J16" s="4" t="s">
        <v>10</v>
      </c>
      <c r="K16" s="4">
        <v>2</v>
      </c>
      <c r="L16" s="9" t="s">
        <v>878</v>
      </c>
    </row>
    <row r="17" spans="2:12">
      <c r="B17" s="42"/>
      <c r="C17" s="8"/>
      <c r="D17" s="6" t="s">
        <v>11</v>
      </c>
      <c r="E17" s="6"/>
      <c r="F17" s="7"/>
      <c r="H17" s="42"/>
      <c r="I17" s="8"/>
      <c r="J17" s="6" t="s">
        <v>11</v>
      </c>
      <c r="K17" s="6"/>
      <c r="L17" s="7"/>
    </row>
    <row r="18" spans="2:12">
      <c r="B18" s="42"/>
      <c r="C18" s="8"/>
      <c r="D18" s="4" t="s">
        <v>12</v>
      </c>
      <c r="E18" s="4">
        <v>2</v>
      </c>
      <c r="F18" s="9" t="s">
        <v>879</v>
      </c>
      <c r="H18" s="42"/>
      <c r="I18" s="8"/>
      <c r="J18" s="4" t="s">
        <v>12</v>
      </c>
      <c r="L18" s="9"/>
    </row>
    <row r="19" spans="2:12">
      <c r="B19" s="42"/>
      <c r="C19" s="8"/>
      <c r="D19" s="6" t="s">
        <v>13</v>
      </c>
      <c r="E19" s="6">
        <v>3.5</v>
      </c>
      <c r="F19" s="7" t="s">
        <v>880</v>
      </c>
      <c r="H19" s="42"/>
      <c r="I19" s="8"/>
      <c r="J19" s="6" t="s">
        <v>13</v>
      </c>
      <c r="K19" s="6"/>
      <c r="L19" s="7"/>
    </row>
    <row r="20" spans="2:12">
      <c r="B20" s="42"/>
      <c r="C20" s="10"/>
      <c r="D20" s="11"/>
      <c r="E20" s="11">
        <f>SUM(E13:E19)</f>
        <v>6.5</v>
      </c>
      <c r="F20" s="12"/>
      <c r="H20" s="42"/>
      <c r="I20" s="10"/>
      <c r="J20" s="11"/>
      <c r="K20" s="11">
        <f>SUM(K13:K19)</f>
        <v>6</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6.5</v>
      </c>
      <c r="F23" s="7" t="s">
        <v>881</v>
      </c>
      <c r="H23" s="42"/>
      <c r="I23" s="5"/>
      <c r="J23" s="6" t="s">
        <v>7</v>
      </c>
      <c r="K23" s="6">
        <v>2</v>
      </c>
      <c r="L23" s="7" t="s">
        <v>882</v>
      </c>
    </row>
    <row r="24" spans="2:12" ht="27.75">
      <c r="B24" s="42"/>
      <c r="C24" s="8"/>
      <c r="D24" s="4" t="s">
        <v>8</v>
      </c>
      <c r="E24" s="4">
        <v>4.5</v>
      </c>
      <c r="F24" s="9" t="s">
        <v>883</v>
      </c>
      <c r="H24" s="42"/>
      <c r="I24" s="8"/>
      <c r="J24" s="4" t="s">
        <v>8</v>
      </c>
      <c r="K24" s="4">
        <v>3</v>
      </c>
      <c r="L24" s="9" t="s">
        <v>884</v>
      </c>
    </row>
    <row r="25" spans="2:12">
      <c r="B25" s="42"/>
      <c r="C25" s="8"/>
      <c r="D25" s="6" t="s">
        <v>9</v>
      </c>
      <c r="E25" s="6">
        <v>4.5</v>
      </c>
      <c r="F25" s="7" t="s">
        <v>885</v>
      </c>
      <c r="H25" s="42"/>
      <c r="I25" s="8"/>
      <c r="J25" s="6" t="s">
        <v>9</v>
      </c>
      <c r="K25" s="6">
        <v>0.5</v>
      </c>
      <c r="L25" s="7" t="s">
        <v>886</v>
      </c>
    </row>
    <row r="26" spans="2:12">
      <c r="B26" s="42"/>
      <c r="C26" s="8"/>
      <c r="D26" s="4" t="s">
        <v>10</v>
      </c>
      <c r="E26" s="4">
        <v>3.5</v>
      </c>
      <c r="F26" s="9" t="s">
        <v>887</v>
      </c>
      <c r="H26" s="42"/>
      <c r="I26" s="8"/>
      <c r="J26" s="4" t="s">
        <v>10</v>
      </c>
      <c r="L26" s="9"/>
    </row>
    <row r="27" spans="2:12">
      <c r="B27" s="42"/>
      <c r="C27" s="8"/>
      <c r="D27" s="6" t="s">
        <v>11</v>
      </c>
      <c r="E27" s="6">
        <v>1.5</v>
      </c>
      <c r="F27" s="7" t="s">
        <v>888</v>
      </c>
      <c r="H27" s="42"/>
      <c r="I27" s="8"/>
      <c r="J27" s="6" t="s">
        <v>11</v>
      </c>
      <c r="K27" s="6">
        <v>3</v>
      </c>
      <c r="L27" s="7" t="s">
        <v>889</v>
      </c>
    </row>
    <row r="28" spans="2:12">
      <c r="B28" s="42"/>
      <c r="C28" s="8"/>
      <c r="D28" s="4" t="s">
        <v>12</v>
      </c>
      <c r="F28" s="9"/>
      <c r="H28" s="42"/>
      <c r="I28" s="8"/>
      <c r="J28" s="4" t="s">
        <v>12</v>
      </c>
      <c r="K28" s="4">
        <v>3</v>
      </c>
      <c r="L28" s="9" t="s">
        <v>890</v>
      </c>
    </row>
    <row r="29" spans="2:12">
      <c r="B29" s="42"/>
      <c r="C29" s="8"/>
      <c r="D29" s="6" t="s">
        <v>13</v>
      </c>
      <c r="E29" s="6"/>
      <c r="F29" s="7"/>
      <c r="H29" s="42"/>
      <c r="I29" s="8"/>
      <c r="J29" s="6" t="s">
        <v>13</v>
      </c>
      <c r="K29" s="6"/>
      <c r="L29" s="7"/>
    </row>
    <row r="30" spans="2:12">
      <c r="B30" s="42"/>
      <c r="C30" s="10"/>
      <c r="D30" s="11"/>
      <c r="E30" s="11">
        <f>SUM(E23:E29)</f>
        <v>20.5</v>
      </c>
      <c r="F30" s="12"/>
      <c r="H30" s="42"/>
      <c r="I30" s="10"/>
      <c r="J30" s="11"/>
      <c r="K30" s="11">
        <f>SUM(K23:K29)</f>
        <v>11.5</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3</v>
      </c>
      <c r="F33" s="7" t="s">
        <v>891</v>
      </c>
      <c r="H33" s="42"/>
      <c r="I33" s="5"/>
      <c r="J33" s="6" t="s">
        <v>7</v>
      </c>
      <c r="K33" s="6">
        <v>0.5</v>
      </c>
      <c r="L33" s="7" t="s">
        <v>876</v>
      </c>
    </row>
    <row r="34" spans="2:12">
      <c r="B34" s="42"/>
      <c r="C34" s="8"/>
      <c r="D34" s="4" t="s">
        <v>8</v>
      </c>
      <c r="F34" s="9"/>
      <c r="H34" s="42"/>
      <c r="I34" s="8"/>
      <c r="J34" s="4" t="s">
        <v>8</v>
      </c>
      <c r="K34" s="4">
        <v>0</v>
      </c>
      <c r="L34" s="9" t="s">
        <v>892</v>
      </c>
    </row>
    <row r="35" spans="2:12" ht="15" customHeight="1">
      <c r="B35" s="42"/>
      <c r="C35" s="8"/>
      <c r="D35" s="6" t="s">
        <v>9</v>
      </c>
      <c r="E35" s="6">
        <v>3.5</v>
      </c>
      <c r="F35" s="7" t="s">
        <v>893</v>
      </c>
      <c r="H35" s="42"/>
      <c r="I35" s="8"/>
      <c r="J35" s="6" t="s">
        <v>9</v>
      </c>
      <c r="K35" s="6">
        <v>0</v>
      </c>
      <c r="L35" s="7" t="s">
        <v>894</v>
      </c>
    </row>
    <row r="36" spans="2:12">
      <c r="B36" s="42"/>
      <c r="C36" s="8"/>
      <c r="D36" s="4" t="s">
        <v>10</v>
      </c>
      <c r="F36" s="9"/>
      <c r="H36" s="42"/>
      <c r="I36" s="8"/>
      <c r="J36" s="4" t="s">
        <v>10</v>
      </c>
      <c r="K36" s="4">
        <v>2</v>
      </c>
      <c r="L36" s="9" t="s">
        <v>895</v>
      </c>
    </row>
    <row r="37" spans="2:12">
      <c r="B37" s="42"/>
      <c r="C37" s="8"/>
      <c r="D37" s="6" t="s">
        <v>11</v>
      </c>
      <c r="E37" s="6"/>
      <c r="F37" s="7"/>
      <c r="H37" s="42"/>
      <c r="I37" s="8"/>
      <c r="J37" s="6" t="s">
        <v>11</v>
      </c>
      <c r="K37" s="6">
        <v>2</v>
      </c>
      <c r="L37" s="7" t="s">
        <v>895</v>
      </c>
    </row>
    <row r="38" spans="2:12">
      <c r="B38" s="42"/>
      <c r="C38" s="8"/>
      <c r="D38" s="4" t="s">
        <v>12</v>
      </c>
      <c r="F38" s="9"/>
      <c r="H38" s="42"/>
      <c r="I38" s="8"/>
      <c r="J38" s="4" t="s">
        <v>12</v>
      </c>
      <c r="K38" s="4">
        <v>3</v>
      </c>
      <c r="L38" s="9" t="s">
        <v>896</v>
      </c>
    </row>
    <row r="39" spans="2:12">
      <c r="B39" s="42"/>
      <c r="C39" s="8"/>
      <c r="D39" s="6" t="s">
        <v>13</v>
      </c>
      <c r="E39" s="6">
        <v>7</v>
      </c>
      <c r="F39" s="7" t="s">
        <v>897</v>
      </c>
      <c r="H39" s="42"/>
      <c r="I39" s="8"/>
      <c r="J39" s="6" t="s">
        <v>13</v>
      </c>
      <c r="K39" s="6">
        <v>0</v>
      </c>
      <c r="L39" s="7" t="s">
        <v>894</v>
      </c>
    </row>
    <row r="40" spans="2:12">
      <c r="B40" s="42"/>
      <c r="C40" s="10"/>
      <c r="D40" s="11"/>
      <c r="E40" s="11">
        <f>SUM(E33:E39)</f>
        <v>13.5</v>
      </c>
      <c r="F40" s="12"/>
      <c r="H40" s="42"/>
      <c r="I40" s="10"/>
      <c r="J40" s="11"/>
      <c r="K40" s="11">
        <f>SUM(K33:K39)</f>
        <v>7.5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3</v>
      </c>
      <c r="F43" s="7" t="s">
        <v>898</v>
      </c>
      <c r="H43" s="42"/>
      <c r="I43" s="5"/>
      <c r="J43" s="6" t="s">
        <v>7</v>
      </c>
      <c r="K43" s="6"/>
      <c r="L43" s="7" t="s">
        <v>899</v>
      </c>
    </row>
    <row r="44" spans="2:12">
      <c r="B44" s="42"/>
      <c r="C44" s="8"/>
      <c r="D44" s="4" t="s">
        <v>8</v>
      </c>
      <c r="E44" s="4">
        <v>3</v>
      </c>
      <c r="F44" s="9" t="s">
        <v>900</v>
      </c>
      <c r="H44" s="42"/>
      <c r="I44" s="8"/>
      <c r="J44" s="4" t="s">
        <v>8</v>
      </c>
      <c r="L44" s="9"/>
    </row>
    <row r="45" spans="2:12">
      <c r="B45" s="42"/>
      <c r="C45" s="8"/>
      <c r="D45" s="6" t="s">
        <v>9</v>
      </c>
      <c r="E45" s="6"/>
      <c r="F45" s="7"/>
      <c r="H45" s="42"/>
      <c r="I45" s="8"/>
      <c r="J45" s="6" t="s">
        <v>9</v>
      </c>
      <c r="K45" s="6"/>
      <c r="L45" s="7"/>
    </row>
    <row r="46" spans="2:12">
      <c r="B46" s="42"/>
      <c r="C46" s="8"/>
      <c r="D46" s="4" t="s">
        <v>10</v>
      </c>
      <c r="F46" s="9" t="s">
        <v>901</v>
      </c>
      <c r="H46" s="42"/>
      <c r="I46" s="8"/>
      <c r="J46" s="4" t="s">
        <v>10</v>
      </c>
      <c r="L46" s="9"/>
    </row>
    <row r="47" spans="2:12">
      <c r="B47" s="42"/>
      <c r="C47" s="8"/>
      <c r="D47" s="6" t="s">
        <v>11</v>
      </c>
      <c r="E47" s="6"/>
      <c r="F47" s="7" t="s">
        <v>902</v>
      </c>
      <c r="H47" s="42"/>
      <c r="I47" s="8"/>
      <c r="J47" s="6" t="s">
        <v>11</v>
      </c>
      <c r="K47" s="6"/>
      <c r="L47" s="7"/>
    </row>
    <row r="48" spans="2:12">
      <c r="B48" s="42"/>
      <c r="C48" s="8"/>
      <c r="D48" s="4" t="s">
        <v>12</v>
      </c>
      <c r="E48" s="4">
        <v>2</v>
      </c>
      <c r="F48" s="9" t="s">
        <v>903</v>
      </c>
      <c r="H48" s="42"/>
      <c r="I48" s="8"/>
      <c r="J48" s="4" t="s">
        <v>12</v>
      </c>
      <c r="L48" s="9"/>
    </row>
    <row r="49" spans="2:12">
      <c r="B49" s="42"/>
      <c r="C49" s="8"/>
      <c r="D49" s="6" t="s">
        <v>13</v>
      </c>
      <c r="E49" s="6"/>
      <c r="F49" s="7"/>
      <c r="H49" s="42"/>
      <c r="I49" s="8"/>
      <c r="J49" s="6" t="s">
        <v>13</v>
      </c>
      <c r="K49" s="6"/>
      <c r="L49" s="7"/>
    </row>
    <row r="50" spans="2:12">
      <c r="B50" s="42"/>
      <c r="C50" s="10"/>
      <c r="D50" s="11"/>
      <c r="E50" s="11">
        <f>SUM(E43:E49)</f>
        <v>8</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C4E5E-983F-4935-BC11-EA5A20BBBAF3}">
  <dimension ref="B2:L50"/>
  <sheetViews>
    <sheetView topLeftCell="A31" workbookViewId="0">
      <selection activeCell="F47" sqref="F47"/>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9</v>
      </c>
      <c r="F3" s="7" t="s">
        <v>904</v>
      </c>
      <c r="H3" s="42"/>
      <c r="I3" s="5"/>
      <c r="J3" s="6" t="s">
        <v>7</v>
      </c>
      <c r="K3" s="6"/>
      <c r="L3" s="7"/>
    </row>
    <row r="4" spans="2:12" ht="41.25">
      <c r="B4" s="42"/>
      <c r="C4" s="8"/>
      <c r="D4" s="4" t="s">
        <v>8</v>
      </c>
      <c r="E4" s="4">
        <v>9</v>
      </c>
      <c r="F4" s="9" t="s">
        <v>905</v>
      </c>
      <c r="H4" s="42"/>
      <c r="I4" s="8"/>
      <c r="J4" s="4" t="s">
        <v>8</v>
      </c>
      <c r="L4" s="9"/>
    </row>
    <row r="5" spans="2:12" ht="41.25">
      <c r="B5" s="42"/>
      <c r="C5" s="8"/>
      <c r="D5" s="6" t="s">
        <v>9</v>
      </c>
      <c r="E5" s="6">
        <v>8</v>
      </c>
      <c r="F5" s="7" t="s">
        <v>906</v>
      </c>
      <c r="H5" s="42"/>
      <c r="I5" s="8"/>
      <c r="J5" s="6" t="s">
        <v>9</v>
      </c>
      <c r="K5" s="6"/>
      <c r="L5" s="7"/>
    </row>
    <row r="6" spans="2:12" ht="27.75">
      <c r="B6" s="42"/>
      <c r="C6" s="8"/>
      <c r="D6" s="4" t="s">
        <v>10</v>
      </c>
      <c r="E6" s="4">
        <v>8.5</v>
      </c>
      <c r="F6" s="7" t="s">
        <v>907</v>
      </c>
      <c r="H6" s="42"/>
      <c r="I6" s="8"/>
      <c r="J6" s="4" t="s">
        <v>10</v>
      </c>
      <c r="L6" s="9"/>
    </row>
    <row r="7" spans="2:12">
      <c r="B7" s="42"/>
      <c r="C7" s="8"/>
      <c r="D7" s="6" t="s">
        <v>11</v>
      </c>
      <c r="E7" s="6">
        <v>3</v>
      </c>
      <c r="F7" s="7" t="s">
        <v>908</v>
      </c>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c r="L9" s="7"/>
    </row>
    <row r="10" spans="2:12">
      <c r="B10" s="42"/>
      <c r="C10" s="10"/>
      <c r="D10" s="11"/>
      <c r="E10" s="11">
        <f>SUM(E3:E9)</f>
        <v>37.5</v>
      </c>
      <c r="F10" s="12"/>
      <c r="H10" s="42"/>
      <c r="I10" s="10"/>
      <c r="J10" s="11"/>
      <c r="K10" s="11">
        <f>SUM(K3:K9)</f>
        <v>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2</v>
      </c>
      <c r="F13" s="7" t="s">
        <v>909</v>
      </c>
      <c r="H13" s="42"/>
      <c r="I13" s="5"/>
      <c r="J13" s="6" t="s">
        <v>7</v>
      </c>
      <c r="K13" s="6">
        <v>1.5</v>
      </c>
      <c r="L13" s="7" t="s">
        <v>910</v>
      </c>
    </row>
    <row r="14" spans="2:12">
      <c r="B14" s="42"/>
      <c r="C14" s="8"/>
      <c r="D14" s="4" t="s">
        <v>8</v>
      </c>
      <c r="E14" s="4">
        <v>2</v>
      </c>
      <c r="F14" s="9" t="s">
        <v>911</v>
      </c>
      <c r="G14" s="4" t="s">
        <v>18</v>
      </c>
      <c r="H14" s="42"/>
      <c r="I14" s="8"/>
      <c r="J14" s="4" t="s">
        <v>8</v>
      </c>
      <c r="L14" s="9"/>
    </row>
    <row r="15" spans="2:12">
      <c r="B15" s="42"/>
      <c r="C15" s="8"/>
      <c r="D15" s="6" t="s">
        <v>9</v>
      </c>
      <c r="E15" s="6">
        <v>1</v>
      </c>
      <c r="F15" s="7" t="s">
        <v>912</v>
      </c>
      <c r="H15" s="42"/>
      <c r="I15" s="8"/>
      <c r="J15" s="6" t="s">
        <v>9</v>
      </c>
      <c r="K15" s="6"/>
      <c r="L15" s="7"/>
    </row>
    <row r="16" spans="2:12" ht="27.75">
      <c r="B16" s="42"/>
      <c r="C16" s="8"/>
      <c r="D16" s="4" t="s">
        <v>10</v>
      </c>
      <c r="E16" s="4">
        <v>6</v>
      </c>
      <c r="F16" s="9" t="s">
        <v>913</v>
      </c>
      <c r="H16" s="42"/>
      <c r="I16" s="8"/>
      <c r="J16" s="4" t="s">
        <v>10</v>
      </c>
      <c r="K16" s="4">
        <v>4</v>
      </c>
      <c r="L16" s="9" t="s">
        <v>914</v>
      </c>
    </row>
    <row r="17" spans="2:12">
      <c r="B17" s="42"/>
      <c r="C17" s="8"/>
      <c r="D17" s="6" t="s">
        <v>11</v>
      </c>
      <c r="E17" s="6">
        <v>5</v>
      </c>
      <c r="F17" s="7" t="s">
        <v>915</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16</v>
      </c>
      <c r="F20" s="12"/>
      <c r="H20" s="42"/>
      <c r="I20" s="10"/>
      <c r="J20" s="11"/>
      <c r="K20" s="11">
        <f>SUM(K13:K19)</f>
        <v>5.5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1.5</v>
      </c>
      <c r="F23" s="7" t="s">
        <v>916</v>
      </c>
      <c r="H23" s="42"/>
      <c r="I23" s="5"/>
      <c r="J23" s="6" t="s">
        <v>7</v>
      </c>
      <c r="K23" s="6"/>
      <c r="L23" s="7"/>
    </row>
    <row r="24" spans="2:12">
      <c r="B24" s="42"/>
      <c r="C24" s="8"/>
      <c r="D24" s="4" t="s">
        <v>8</v>
      </c>
      <c r="E24" s="4">
        <v>2</v>
      </c>
      <c r="F24" s="9" t="s">
        <v>917</v>
      </c>
      <c r="H24" s="42"/>
      <c r="I24" s="8"/>
      <c r="J24" s="4" t="s">
        <v>8</v>
      </c>
      <c r="K24" s="4">
        <v>4</v>
      </c>
      <c r="L24" s="9" t="s">
        <v>918</v>
      </c>
    </row>
    <row r="25" spans="2:12">
      <c r="B25" s="42"/>
      <c r="C25" s="8"/>
      <c r="D25" s="6" t="s">
        <v>9</v>
      </c>
      <c r="E25" s="6">
        <v>3</v>
      </c>
      <c r="F25" s="7" t="s">
        <v>919</v>
      </c>
      <c r="H25" s="42"/>
      <c r="I25" s="8"/>
      <c r="J25" s="6" t="s">
        <v>9</v>
      </c>
      <c r="K25" s="6">
        <v>1</v>
      </c>
      <c r="L25" s="7" t="s">
        <v>920</v>
      </c>
    </row>
    <row r="26" spans="2:12">
      <c r="B26" s="42"/>
      <c r="C26" s="8"/>
      <c r="D26" s="4" t="s">
        <v>10</v>
      </c>
      <c r="E26" s="4">
        <v>3.5</v>
      </c>
      <c r="F26" s="9" t="s">
        <v>921</v>
      </c>
      <c r="H26" s="42"/>
      <c r="I26" s="8"/>
      <c r="J26" s="4" t="s">
        <v>10</v>
      </c>
      <c r="K26" s="4">
        <v>2</v>
      </c>
      <c r="L26" s="9" t="s">
        <v>347</v>
      </c>
    </row>
    <row r="27" spans="2:12" ht="27.75">
      <c r="B27" s="42"/>
      <c r="C27" s="8"/>
      <c r="D27" s="6" t="s">
        <v>11</v>
      </c>
      <c r="E27" s="6">
        <v>3</v>
      </c>
      <c r="F27" s="7" t="s">
        <v>922</v>
      </c>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13</v>
      </c>
      <c r="F30" s="12"/>
      <c r="H30" s="42"/>
      <c r="I30" s="10"/>
      <c r="J30" s="11"/>
      <c r="K30" s="11">
        <f>SUM(K23:K29)</f>
        <v>7</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5</v>
      </c>
      <c r="F33" s="7" t="s">
        <v>923</v>
      </c>
      <c r="H33" s="42"/>
      <c r="I33" s="5"/>
      <c r="J33" s="6" t="s">
        <v>7</v>
      </c>
      <c r="K33" s="6"/>
      <c r="L33" s="7"/>
    </row>
    <row r="34" spans="2:12">
      <c r="B34" s="42"/>
      <c r="C34" s="8"/>
      <c r="D34" s="4" t="s">
        <v>8</v>
      </c>
      <c r="E34" s="4">
        <v>6</v>
      </c>
      <c r="F34" s="7" t="s">
        <v>924</v>
      </c>
      <c r="H34" s="42"/>
      <c r="I34" s="8"/>
      <c r="J34" s="4" t="s">
        <v>8</v>
      </c>
      <c r="L34" s="9"/>
    </row>
    <row r="35" spans="2:12" ht="29.25" customHeight="1">
      <c r="B35" s="42"/>
      <c r="C35" s="8"/>
      <c r="D35" s="6" t="s">
        <v>9</v>
      </c>
      <c r="E35" s="6">
        <v>5</v>
      </c>
      <c r="F35" s="9" t="s">
        <v>925</v>
      </c>
      <c r="H35" s="42"/>
      <c r="I35" s="8"/>
      <c r="J35" s="6" t="s">
        <v>9</v>
      </c>
      <c r="K35" s="6"/>
      <c r="L35" s="7"/>
    </row>
    <row r="36" spans="2:12">
      <c r="B36" s="42"/>
      <c r="C36" s="8"/>
      <c r="D36" s="4" t="s">
        <v>10</v>
      </c>
      <c r="E36" s="4">
        <v>6</v>
      </c>
      <c r="F36" s="7" t="s">
        <v>926</v>
      </c>
      <c r="H36" s="42"/>
      <c r="I36" s="8"/>
      <c r="J36" s="4" t="s">
        <v>10</v>
      </c>
      <c r="L36" s="9"/>
    </row>
    <row r="37" spans="2:12">
      <c r="B37" s="42"/>
      <c r="C37" s="8"/>
      <c r="D37" s="6" t="s">
        <v>11</v>
      </c>
      <c r="E37" s="6">
        <v>6</v>
      </c>
      <c r="F37" s="7" t="s">
        <v>927</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28</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1</v>
      </c>
      <c r="F43" s="7" t="s">
        <v>928</v>
      </c>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E46" s="4">
        <v>3</v>
      </c>
      <c r="F46" s="9" t="s">
        <v>929</v>
      </c>
      <c r="H46" s="42"/>
      <c r="I46" s="8"/>
      <c r="J46" s="4" t="s">
        <v>10</v>
      </c>
      <c r="L46" s="9"/>
    </row>
    <row r="47" spans="2:12">
      <c r="B47" s="42"/>
      <c r="C47" s="8"/>
      <c r="D47" s="6" t="s">
        <v>11</v>
      </c>
      <c r="E47" s="6">
        <v>1</v>
      </c>
      <c r="F47" s="7" t="s">
        <v>930</v>
      </c>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5</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6C27-6E65-47B3-96FB-F1B90FA806E3}">
  <dimension ref="B2:L50"/>
  <sheetViews>
    <sheetView topLeftCell="A13" workbookViewId="0">
      <selection activeCell="F44" sqref="F44"/>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c r="H2" s="42" t="s">
        <v>5</v>
      </c>
      <c r="I2" s="1" t="s">
        <v>6</v>
      </c>
      <c r="J2" s="2" t="s">
        <v>2</v>
      </c>
      <c r="K2" s="2" t="s">
        <v>3</v>
      </c>
      <c r="L2" s="3" t="s">
        <v>4</v>
      </c>
    </row>
    <row r="3" spans="2:12">
      <c r="B3" s="42"/>
      <c r="C3" s="5"/>
      <c r="D3" s="6" t="s">
        <v>7</v>
      </c>
      <c r="E3" s="6">
        <v>2</v>
      </c>
      <c r="F3" s="7" t="s">
        <v>931</v>
      </c>
      <c r="H3" s="42"/>
      <c r="I3" s="5"/>
      <c r="J3" s="6" t="s">
        <v>7</v>
      </c>
      <c r="K3" s="6"/>
      <c r="L3" s="7"/>
    </row>
    <row r="4" spans="2:12">
      <c r="B4" s="42"/>
      <c r="C4" s="8"/>
      <c r="D4" s="4" t="s">
        <v>8</v>
      </c>
      <c r="E4" s="4">
        <v>2.5</v>
      </c>
      <c r="F4" s="9" t="s">
        <v>932</v>
      </c>
      <c r="H4" s="42"/>
      <c r="I4" s="8"/>
      <c r="J4" s="4" t="s">
        <v>8</v>
      </c>
      <c r="K4" s="4">
        <v>6</v>
      </c>
      <c r="L4" s="9" t="s">
        <v>933</v>
      </c>
    </row>
    <row r="5" spans="2:12">
      <c r="B5" s="42"/>
      <c r="C5" s="8"/>
      <c r="D5" s="6" t="s">
        <v>9</v>
      </c>
      <c r="E5" s="6">
        <v>4</v>
      </c>
      <c r="F5" s="7" t="s">
        <v>934</v>
      </c>
      <c r="H5" s="42"/>
      <c r="I5" s="8"/>
      <c r="J5" s="6" t="s">
        <v>9</v>
      </c>
      <c r="K5" s="6">
        <v>2</v>
      </c>
      <c r="L5" s="7" t="s">
        <v>935</v>
      </c>
    </row>
    <row r="6" spans="2:12">
      <c r="B6" s="42"/>
      <c r="C6" s="8"/>
      <c r="D6" s="4" t="s">
        <v>10</v>
      </c>
      <c r="E6" s="4">
        <v>0.5</v>
      </c>
      <c r="F6" s="7" t="s">
        <v>936</v>
      </c>
      <c r="H6" s="42"/>
      <c r="I6" s="8"/>
      <c r="J6" s="4" t="s">
        <v>10</v>
      </c>
      <c r="L6" s="9"/>
    </row>
    <row r="7" spans="2:12" ht="27.75">
      <c r="B7" s="42"/>
      <c r="C7" s="8"/>
      <c r="D7" s="6" t="s">
        <v>11</v>
      </c>
      <c r="E7" s="6">
        <v>4</v>
      </c>
      <c r="F7" s="7" t="s">
        <v>937</v>
      </c>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v>1</v>
      </c>
      <c r="L9" s="7" t="s">
        <v>938</v>
      </c>
    </row>
    <row r="10" spans="2:12">
      <c r="B10" s="42"/>
      <c r="C10" s="10"/>
      <c r="D10" s="11"/>
      <c r="E10" s="11">
        <f>SUM(E3:E9)</f>
        <v>13</v>
      </c>
      <c r="F10" s="12"/>
      <c r="H10" s="42"/>
      <c r="I10" s="10"/>
      <c r="J10" s="11"/>
      <c r="K10" s="11">
        <f>SUM(K3:K9)</f>
        <v>9</v>
      </c>
      <c r="L10" s="12"/>
    </row>
    <row r="12" spans="2:12">
      <c r="B12" s="42" t="s">
        <v>14</v>
      </c>
      <c r="C12" s="1" t="s">
        <v>15</v>
      </c>
      <c r="D12" s="2" t="s">
        <v>2</v>
      </c>
      <c r="E12" s="2" t="s">
        <v>3</v>
      </c>
      <c r="F12" s="3" t="s">
        <v>4</v>
      </c>
      <c r="H12" s="42" t="s">
        <v>16</v>
      </c>
      <c r="I12" s="1" t="s">
        <v>17</v>
      </c>
      <c r="J12" s="2" t="s">
        <v>2</v>
      </c>
      <c r="K12" s="2" t="s">
        <v>3</v>
      </c>
      <c r="L12" s="3" t="s">
        <v>4</v>
      </c>
    </row>
    <row r="13" spans="2:12" ht="41.25">
      <c r="B13" s="42"/>
      <c r="C13" s="5"/>
      <c r="D13" s="6" t="s">
        <v>7</v>
      </c>
      <c r="E13" s="6">
        <v>6</v>
      </c>
      <c r="F13" s="7" t="s">
        <v>939</v>
      </c>
      <c r="H13" s="42"/>
      <c r="I13" s="5"/>
      <c r="J13" s="6" t="s">
        <v>7</v>
      </c>
      <c r="K13" s="6"/>
      <c r="L13" s="7"/>
    </row>
    <row r="14" spans="2:12" ht="27.75">
      <c r="B14" s="42"/>
      <c r="C14" s="8"/>
      <c r="D14" s="4" t="s">
        <v>8</v>
      </c>
      <c r="E14" s="4">
        <v>5</v>
      </c>
      <c r="F14" s="9" t="s">
        <v>940</v>
      </c>
      <c r="G14" s="4" t="s">
        <v>18</v>
      </c>
      <c r="H14" s="42"/>
      <c r="I14" s="8"/>
      <c r="J14" s="4" t="s">
        <v>8</v>
      </c>
      <c r="L14" s="9"/>
    </row>
    <row r="15" spans="2:12">
      <c r="B15" s="42"/>
      <c r="C15" s="8"/>
      <c r="D15" s="6" t="s">
        <v>9</v>
      </c>
      <c r="E15" s="6">
        <v>1</v>
      </c>
      <c r="F15" s="7" t="s">
        <v>941</v>
      </c>
      <c r="H15" s="42"/>
      <c r="I15" s="8"/>
      <c r="J15" s="6" t="s">
        <v>9</v>
      </c>
      <c r="K15" s="6">
        <v>3</v>
      </c>
      <c r="L15" s="7" t="s">
        <v>942</v>
      </c>
    </row>
    <row r="16" spans="2:12">
      <c r="B16" s="42"/>
      <c r="C16" s="8"/>
      <c r="D16" s="4" t="s">
        <v>10</v>
      </c>
      <c r="F16" s="9">
        <v>4</v>
      </c>
      <c r="H16" s="42"/>
      <c r="I16" s="8"/>
      <c r="J16" s="4" t="s">
        <v>10</v>
      </c>
      <c r="K16" s="4">
        <v>4</v>
      </c>
      <c r="L16" s="9" t="s">
        <v>943</v>
      </c>
    </row>
    <row r="17" spans="2:12" ht="41.25">
      <c r="B17" s="42"/>
      <c r="C17" s="8"/>
      <c r="D17" s="6" t="s">
        <v>11</v>
      </c>
      <c r="E17" s="6">
        <v>2</v>
      </c>
      <c r="F17" s="7" t="s">
        <v>944</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14</v>
      </c>
      <c r="F20" s="12"/>
      <c r="H20" s="42"/>
      <c r="I20" s="10"/>
      <c r="J20" s="11"/>
      <c r="K20" s="11">
        <f>SUM(K13:K19)</f>
        <v>7</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5</v>
      </c>
      <c r="F23" s="7" t="s">
        <v>945</v>
      </c>
      <c r="H23" s="42"/>
      <c r="I23" s="5"/>
      <c r="J23" s="6" t="s">
        <v>7</v>
      </c>
      <c r="K23" s="6"/>
      <c r="L23" s="7"/>
    </row>
    <row r="24" spans="2:12">
      <c r="B24" s="42"/>
      <c r="C24" s="8"/>
      <c r="D24" s="4" t="s">
        <v>8</v>
      </c>
      <c r="E24" s="4">
        <v>3</v>
      </c>
      <c r="F24" s="9" t="s">
        <v>946</v>
      </c>
      <c r="H24" s="42"/>
      <c r="I24" s="8"/>
      <c r="J24" s="4" t="s">
        <v>8</v>
      </c>
      <c r="K24" s="4">
        <v>1</v>
      </c>
      <c r="L24" s="9" t="s">
        <v>947</v>
      </c>
    </row>
    <row r="25" spans="2:12" ht="27.75">
      <c r="B25" s="42"/>
      <c r="C25" s="8"/>
      <c r="D25" s="6" t="s">
        <v>9</v>
      </c>
      <c r="E25" s="6">
        <v>4.5</v>
      </c>
      <c r="F25" s="7" t="s">
        <v>948</v>
      </c>
      <c r="H25" s="42"/>
      <c r="I25" s="8"/>
      <c r="J25" s="6" t="s">
        <v>9</v>
      </c>
      <c r="K25" s="6"/>
      <c r="L25" s="7"/>
    </row>
    <row r="26" spans="2:12">
      <c r="B26" s="42"/>
      <c r="C26" s="8"/>
      <c r="D26" s="4" t="s">
        <v>10</v>
      </c>
      <c r="E26" s="4">
        <v>4</v>
      </c>
      <c r="F26" s="9" t="s">
        <v>949</v>
      </c>
      <c r="H26" s="42"/>
      <c r="I26" s="8"/>
      <c r="J26" s="4" t="s">
        <v>10</v>
      </c>
      <c r="L26" s="9"/>
    </row>
    <row r="27" spans="2:12">
      <c r="B27" s="42"/>
      <c r="C27" s="8"/>
      <c r="D27" s="6" t="s">
        <v>11</v>
      </c>
      <c r="E27" s="6">
        <v>4</v>
      </c>
      <c r="F27" s="7" t="s">
        <v>950</v>
      </c>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20.5</v>
      </c>
      <c r="F30" s="12"/>
      <c r="H30" s="42"/>
      <c r="I30" s="10"/>
      <c r="J30" s="11"/>
      <c r="K30" s="11">
        <f>SUM(K23:K29)</f>
        <v>1</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5</v>
      </c>
      <c r="F33" s="7" t="s">
        <v>951</v>
      </c>
      <c r="H33" s="42"/>
      <c r="I33" s="5"/>
      <c r="J33" s="6" t="s">
        <v>7</v>
      </c>
      <c r="K33" s="6"/>
      <c r="L33" s="7"/>
    </row>
    <row r="34" spans="2:12" ht="27.75">
      <c r="B34" s="42"/>
      <c r="C34" s="8"/>
      <c r="D34" s="4" t="s">
        <v>8</v>
      </c>
      <c r="E34" s="4">
        <v>5.5</v>
      </c>
      <c r="F34" s="9" t="s">
        <v>952</v>
      </c>
      <c r="H34" s="42"/>
      <c r="I34" s="8"/>
      <c r="J34" s="4" t="s">
        <v>8</v>
      </c>
      <c r="L34" s="9"/>
    </row>
    <row r="35" spans="2:12" ht="15" customHeight="1">
      <c r="B35" s="42"/>
      <c r="C35" s="8"/>
      <c r="D35" s="6" t="s">
        <v>9</v>
      </c>
      <c r="E35" s="6">
        <v>5.5</v>
      </c>
      <c r="F35" s="7" t="s">
        <v>953</v>
      </c>
      <c r="H35" s="42"/>
      <c r="I35" s="8"/>
      <c r="J35" s="6" t="s">
        <v>9</v>
      </c>
      <c r="K35" s="6"/>
      <c r="L35" s="7"/>
    </row>
    <row r="36" spans="2:12">
      <c r="B36" s="42"/>
      <c r="C36" s="8"/>
      <c r="D36" s="4" t="s">
        <v>10</v>
      </c>
      <c r="E36" s="4">
        <v>5</v>
      </c>
      <c r="F36" s="9" t="s">
        <v>954</v>
      </c>
      <c r="H36" s="42"/>
      <c r="I36" s="8"/>
      <c r="J36" s="4" t="s">
        <v>10</v>
      </c>
      <c r="L36" s="9"/>
    </row>
    <row r="37" spans="2:12">
      <c r="B37" s="42"/>
      <c r="C37" s="8"/>
      <c r="D37" s="6" t="s">
        <v>11</v>
      </c>
      <c r="E37" s="6">
        <v>4.5</v>
      </c>
      <c r="F37" s="7" t="s">
        <v>851</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25.5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3</v>
      </c>
      <c r="L43" s="7" t="s">
        <v>955</v>
      </c>
    </row>
    <row r="44" spans="2:12">
      <c r="B44" s="42"/>
      <c r="C44" s="8"/>
      <c r="D44" s="4" t="s">
        <v>8</v>
      </c>
      <c r="E44" s="4">
        <v>1</v>
      </c>
      <c r="F44" s="9" t="s">
        <v>956</v>
      </c>
      <c r="H44" s="42"/>
      <c r="I44" s="8"/>
      <c r="J44" s="4" t="s">
        <v>8</v>
      </c>
      <c r="L44" s="9"/>
    </row>
    <row r="45" spans="2:12">
      <c r="B45" s="42"/>
      <c r="C45" s="8"/>
      <c r="D45" s="6" t="s">
        <v>9</v>
      </c>
      <c r="E45" s="6"/>
      <c r="F45" s="7"/>
      <c r="H45" s="42"/>
      <c r="I45" s="8"/>
      <c r="J45" s="6" t="s">
        <v>9</v>
      </c>
      <c r="K45" s="6">
        <v>2</v>
      </c>
      <c r="L45" s="7" t="s">
        <v>957</v>
      </c>
    </row>
    <row r="46" spans="2:12">
      <c r="B46" s="42"/>
      <c r="C46" s="8"/>
      <c r="D46" s="4" t="s">
        <v>10</v>
      </c>
      <c r="F46" s="9"/>
      <c r="H46" s="42"/>
      <c r="I46" s="8"/>
      <c r="J46" s="4" t="s">
        <v>10</v>
      </c>
      <c r="K46" s="4">
        <v>1</v>
      </c>
      <c r="L46" s="9" t="s">
        <v>958</v>
      </c>
    </row>
    <row r="47" spans="2:12">
      <c r="B47" s="42"/>
      <c r="C47" s="8"/>
      <c r="D47" s="6" t="s">
        <v>11</v>
      </c>
      <c r="E47" s="6"/>
      <c r="F47" s="7"/>
      <c r="H47" s="42"/>
      <c r="I47" s="8"/>
      <c r="J47" s="6" t="s">
        <v>11</v>
      </c>
      <c r="K47" s="4">
        <v>2</v>
      </c>
      <c r="L47" s="6" t="s">
        <v>959</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1</v>
      </c>
      <c r="F50" s="12"/>
      <c r="H50" s="42"/>
      <c r="I50" s="10"/>
      <c r="J50" s="11"/>
      <c r="K50" s="11">
        <f>SUM(K43:K49)</f>
        <v>8</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67D3-5FCC-4FA8-A0D2-DDD3CAEEC50D}">
  <dimension ref="B2:L50"/>
  <sheetViews>
    <sheetView topLeftCell="F1" workbookViewId="0">
      <selection activeCell="L10" sqref="L1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v>5</v>
      </c>
      <c r="F3" s="7" t="s">
        <v>960</v>
      </c>
      <c r="H3" s="42"/>
      <c r="I3" s="5"/>
      <c r="J3" s="6" t="s">
        <v>7</v>
      </c>
      <c r="K3" s="6"/>
      <c r="L3" s="7"/>
    </row>
    <row r="4" spans="2:12">
      <c r="B4" s="42"/>
      <c r="C4" s="8"/>
      <c r="D4" s="4" t="s">
        <v>8</v>
      </c>
      <c r="E4" s="4">
        <v>1.5</v>
      </c>
      <c r="F4" s="9" t="s">
        <v>961</v>
      </c>
      <c r="H4" s="42"/>
      <c r="I4" s="8"/>
      <c r="J4" s="4" t="s">
        <v>8</v>
      </c>
      <c r="L4" s="9"/>
    </row>
    <row r="5" spans="2:12" ht="27.75">
      <c r="B5" s="42"/>
      <c r="C5" s="8"/>
      <c r="D5" s="6" t="s">
        <v>9</v>
      </c>
      <c r="E5" s="6">
        <v>4.5</v>
      </c>
      <c r="F5" s="7" t="s">
        <v>962</v>
      </c>
      <c r="H5" s="42"/>
      <c r="I5" s="8"/>
      <c r="J5" s="6" t="s">
        <v>9</v>
      </c>
      <c r="K5" s="6"/>
      <c r="L5" s="7"/>
    </row>
    <row r="6" spans="2:12" ht="41.25">
      <c r="B6" s="42"/>
      <c r="C6" s="8"/>
      <c r="D6" s="4" t="s">
        <v>10</v>
      </c>
      <c r="E6" s="4">
        <v>10</v>
      </c>
      <c r="F6" s="9" t="s">
        <v>963</v>
      </c>
      <c r="H6" s="42"/>
      <c r="I6" s="8"/>
      <c r="J6" s="4" t="s">
        <v>10</v>
      </c>
      <c r="L6" s="9"/>
    </row>
    <row r="7" spans="2:12" ht="27.75">
      <c r="B7" s="42"/>
      <c r="C7" s="8"/>
      <c r="D7" s="6" t="s">
        <v>11</v>
      </c>
      <c r="E7" s="6">
        <v>8.5</v>
      </c>
      <c r="F7" s="7" t="s">
        <v>964</v>
      </c>
      <c r="H7" s="42"/>
      <c r="I7" s="8"/>
      <c r="J7" s="6" t="s">
        <v>11</v>
      </c>
      <c r="K7" s="6"/>
      <c r="L7" s="7"/>
    </row>
    <row r="8" spans="2:12">
      <c r="B8" s="42"/>
      <c r="C8" s="8"/>
      <c r="D8" s="4" t="s">
        <v>12</v>
      </c>
      <c r="F8" s="9"/>
      <c r="H8" s="42"/>
      <c r="I8" s="8"/>
      <c r="J8" s="4" t="s">
        <v>12</v>
      </c>
      <c r="L8" s="9"/>
    </row>
    <row r="9" spans="2:12">
      <c r="B9" s="42"/>
      <c r="C9" s="8"/>
      <c r="D9" s="6" t="s">
        <v>13</v>
      </c>
      <c r="E9" s="6">
        <v>3</v>
      </c>
      <c r="F9" s="7" t="s">
        <v>965</v>
      </c>
      <c r="H9" s="42"/>
      <c r="I9" s="8"/>
      <c r="J9" s="6" t="s">
        <v>13</v>
      </c>
      <c r="K9" s="6"/>
      <c r="L9" s="7"/>
    </row>
    <row r="10" spans="2:12">
      <c r="B10" s="42"/>
      <c r="C10" s="10"/>
      <c r="D10" s="11"/>
      <c r="E10" s="11">
        <f>SUM(E3:E9)</f>
        <v>32.5</v>
      </c>
      <c r="F10" s="12"/>
      <c r="H10" s="42"/>
      <c r="I10" s="10"/>
      <c r="J10" s="11"/>
      <c r="K10" s="11">
        <f>SUM(K3:K9)</f>
        <v>0</v>
      </c>
      <c r="L10" s="12" t="s">
        <v>966</v>
      </c>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F16" s="9"/>
      <c r="H16" s="42"/>
      <c r="I16" s="8"/>
      <c r="J16" s="4" t="s">
        <v>10</v>
      </c>
      <c r="L16" s="9"/>
    </row>
    <row r="17" spans="2:12">
      <c r="B17" s="42"/>
      <c r="C17" s="8"/>
      <c r="D17" s="6" t="s">
        <v>11</v>
      </c>
      <c r="E17" s="6"/>
      <c r="F17" s="7"/>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t="s">
        <v>966</v>
      </c>
    </row>
    <row r="20" spans="2:12">
      <c r="B20" s="42"/>
      <c r="C20" s="10"/>
      <c r="D20" s="11"/>
      <c r="E20" s="11">
        <f>SUM(E13:E19)</f>
        <v>0</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3.5</v>
      </c>
      <c r="F23" s="7" t="s">
        <v>967</v>
      </c>
      <c r="H23" s="42"/>
      <c r="I23" s="5"/>
      <c r="J23" s="6" t="s">
        <v>7</v>
      </c>
      <c r="K23" s="6"/>
      <c r="L23" s="7"/>
    </row>
    <row r="24" spans="2:12">
      <c r="B24" s="42"/>
      <c r="C24" s="8"/>
      <c r="D24" s="4" t="s">
        <v>8</v>
      </c>
      <c r="E24" s="4">
        <v>1.5</v>
      </c>
      <c r="F24" s="9" t="s">
        <v>968</v>
      </c>
      <c r="H24" s="42"/>
      <c r="I24" s="8"/>
      <c r="J24" s="4" t="s">
        <v>8</v>
      </c>
      <c r="L24" s="9"/>
    </row>
    <row r="25" spans="2:12">
      <c r="B25" s="42"/>
      <c r="C25" s="8"/>
      <c r="D25" s="6" t="s">
        <v>9</v>
      </c>
      <c r="E25" s="6"/>
      <c r="F25" s="7"/>
      <c r="H25" s="42"/>
      <c r="I25" s="8"/>
      <c r="J25" s="6" t="s">
        <v>9</v>
      </c>
      <c r="K25" s="6">
        <v>5</v>
      </c>
      <c r="L25" s="7" t="s">
        <v>969</v>
      </c>
    </row>
    <row r="26" spans="2:12">
      <c r="B26" s="42"/>
      <c r="C26" s="8"/>
      <c r="D26" s="4" t="s">
        <v>10</v>
      </c>
      <c r="F26" s="9"/>
      <c r="H26" s="42"/>
      <c r="I26" s="8"/>
      <c r="J26" s="4" t="s">
        <v>10</v>
      </c>
      <c r="K26" s="4">
        <v>2</v>
      </c>
      <c r="L26" s="9" t="s">
        <v>970</v>
      </c>
    </row>
    <row r="27" spans="2:12">
      <c r="B27" s="42"/>
      <c r="C27" s="8"/>
      <c r="D27" s="6" t="s">
        <v>11</v>
      </c>
      <c r="E27" s="6"/>
      <c r="F27" s="7"/>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5</v>
      </c>
      <c r="F30" s="12"/>
      <c r="H30" s="42"/>
      <c r="I30" s="10"/>
      <c r="J30" s="11"/>
      <c r="K30" s="11">
        <f>SUM(K23:K29)</f>
        <v>7</v>
      </c>
      <c r="L30" s="12"/>
    </row>
    <row r="32" spans="2:12">
      <c r="B32" s="42" t="s">
        <v>23</v>
      </c>
      <c r="C32" s="1" t="s">
        <v>24</v>
      </c>
      <c r="D32" s="2" t="s">
        <v>2</v>
      </c>
      <c r="E32" s="2" t="s">
        <v>3</v>
      </c>
      <c r="F32" s="3" t="s">
        <v>4</v>
      </c>
      <c r="H32" s="42" t="s">
        <v>25</v>
      </c>
      <c r="I32" s="1" t="s">
        <v>26</v>
      </c>
      <c r="J32" s="2" t="s">
        <v>2</v>
      </c>
      <c r="K32" s="2" t="s">
        <v>3</v>
      </c>
      <c r="L32" s="3" t="s">
        <v>4</v>
      </c>
    </row>
    <row r="33" spans="2:12" ht="27.75">
      <c r="B33" s="42"/>
      <c r="C33" s="5"/>
      <c r="D33" s="6" t="s">
        <v>7</v>
      </c>
      <c r="E33" s="6">
        <v>5</v>
      </c>
      <c r="F33" s="7" t="s">
        <v>971</v>
      </c>
      <c r="H33" s="42"/>
      <c r="I33" s="5"/>
      <c r="J33" s="6" t="s">
        <v>7</v>
      </c>
      <c r="K33" s="6"/>
      <c r="L33" s="7"/>
    </row>
    <row r="34" spans="2:12">
      <c r="B34" s="42"/>
      <c r="C34" s="8"/>
      <c r="D34" s="4" t="s">
        <v>8</v>
      </c>
      <c r="E34" s="4">
        <v>4.5</v>
      </c>
      <c r="F34" s="9" t="s">
        <v>972</v>
      </c>
      <c r="H34" s="42"/>
      <c r="I34" s="8"/>
      <c r="J34" s="4" t="s">
        <v>8</v>
      </c>
      <c r="L34" s="9"/>
    </row>
    <row r="35" spans="2:12" ht="15" customHeight="1">
      <c r="B35" s="42"/>
      <c r="C35" s="8"/>
      <c r="D35" s="6" t="s">
        <v>9</v>
      </c>
      <c r="E35" s="6">
        <v>5</v>
      </c>
      <c r="F35" s="7" t="s">
        <v>973</v>
      </c>
      <c r="H35" s="42"/>
      <c r="I35" s="8"/>
      <c r="J35" s="6" t="s">
        <v>9</v>
      </c>
      <c r="K35" s="6"/>
      <c r="L35" s="7"/>
    </row>
    <row r="36" spans="2:12">
      <c r="B36" s="42"/>
      <c r="C36" s="8"/>
      <c r="D36" s="4" t="s">
        <v>10</v>
      </c>
      <c r="E36" s="4">
        <v>5.5</v>
      </c>
      <c r="F36" s="9" t="s">
        <v>974</v>
      </c>
      <c r="H36" s="42"/>
      <c r="I36" s="8"/>
      <c r="J36" s="4" t="s">
        <v>10</v>
      </c>
      <c r="L36" s="9"/>
    </row>
    <row r="37" spans="2:12">
      <c r="B37" s="42"/>
      <c r="C37" s="8"/>
      <c r="D37" s="6" t="s">
        <v>11</v>
      </c>
      <c r="E37" s="6">
        <v>5</v>
      </c>
      <c r="F37" s="7" t="s">
        <v>975</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3</v>
      </c>
      <c r="L43" s="7" t="s">
        <v>976</v>
      </c>
    </row>
    <row r="44" spans="2:12">
      <c r="B44" s="42"/>
      <c r="C44" s="8"/>
      <c r="D44" s="4" t="s">
        <v>8</v>
      </c>
      <c r="F44" s="9"/>
      <c r="H44" s="42"/>
      <c r="I44" s="8"/>
      <c r="J44" s="4" t="s">
        <v>8</v>
      </c>
      <c r="K44" s="4">
        <v>2</v>
      </c>
      <c r="L44" s="9" t="s">
        <v>977</v>
      </c>
    </row>
    <row r="45" spans="2:12">
      <c r="B45" s="42"/>
      <c r="C45" s="8"/>
      <c r="D45" s="6" t="s">
        <v>9</v>
      </c>
      <c r="E45" s="6"/>
      <c r="F45" s="7"/>
      <c r="H45" s="42"/>
      <c r="I45" s="8"/>
      <c r="J45" s="6" t="s">
        <v>9</v>
      </c>
      <c r="K45" s="6">
        <v>2.5</v>
      </c>
      <c r="L45" s="7" t="s">
        <v>978</v>
      </c>
    </row>
    <row r="46" spans="2:12">
      <c r="B46" s="42"/>
      <c r="C46" s="8"/>
      <c r="D46" s="4" t="s">
        <v>10</v>
      </c>
      <c r="F46" s="9"/>
      <c r="H46" s="42"/>
      <c r="I46" s="8"/>
      <c r="J46" s="4" t="s">
        <v>10</v>
      </c>
      <c r="L46" s="9"/>
    </row>
    <row r="47" spans="2:12">
      <c r="B47" s="42"/>
      <c r="C47" s="8"/>
      <c r="D47" s="6" t="s">
        <v>11</v>
      </c>
      <c r="E47" s="6"/>
      <c r="F47" s="7"/>
      <c r="H47" s="42"/>
      <c r="I47" s="8"/>
      <c r="J47" s="6" t="s">
        <v>11</v>
      </c>
      <c r="K47" s="6">
        <v>3</v>
      </c>
      <c r="L47" s="7" t="s">
        <v>979</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10.5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32B6-F33C-4E8E-A5B9-8BD9BF40E9A0}">
  <dimension ref="B2:L50"/>
  <sheetViews>
    <sheetView topLeftCell="A31" workbookViewId="0">
      <selection activeCell="L10" sqref="L1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10.5</v>
      </c>
      <c r="F3" s="7" t="s">
        <v>980</v>
      </c>
      <c r="H3" s="42"/>
      <c r="I3" s="5"/>
      <c r="J3" s="6" t="s">
        <v>7</v>
      </c>
      <c r="K3" s="6"/>
      <c r="L3" s="7"/>
    </row>
    <row r="4" spans="2:12" ht="27.75">
      <c r="B4" s="42"/>
      <c r="C4" s="8"/>
      <c r="D4" s="4" t="s">
        <v>8</v>
      </c>
      <c r="E4" s="4">
        <v>9.5</v>
      </c>
      <c r="F4" s="9" t="s">
        <v>981</v>
      </c>
      <c r="H4" s="42"/>
      <c r="I4" s="8"/>
      <c r="J4" s="4" t="s">
        <v>8</v>
      </c>
      <c r="L4" s="9"/>
    </row>
    <row r="5" spans="2:12" ht="41.25">
      <c r="B5" s="42"/>
      <c r="C5" s="8"/>
      <c r="D5" s="6" t="s">
        <v>9</v>
      </c>
      <c r="E5" s="6">
        <v>8.5</v>
      </c>
      <c r="F5" s="7" t="s">
        <v>982</v>
      </c>
      <c r="H5" s="42"/>
      <c r="I5" s="8"/>
      <c r="J5" s="6" t="s">
        <v>9</v>
      </c>
      <c r="K5" s="6"/>
      <c r="L5" s="7"/>
    </row>
    <row r="6" spans="2:12" ht="27.75">
      <c r="B6" s="42"/>
      <c r="C6" s="8"/>
      <c r="D6" s="4" t="s">
        <v>10</v>
      </c>
      <c r="E6" s="4">
        <v>6.25</v>
      </c>
      <c r="F6" s="9" t="s">
        <v>983</v>
      </c>
      <c r="H6" s="42"/>
      <c r="I6" s="8"/>
      <c r="J6" s="4" t="s">
        <v>10</v>
      </c>
      <c r="L6" s="9"/>
    </row>
    <row r="7" spans="2:12">
      <c r="B7" s="42"/>
      <c r="C7" s="8"/>
      <c r="D7" s="6" t="s">
        <v>11</v>
      </c>
      <c r="E7" s="6">
        <v>3</v>
      </c>
      <c r="F7" s="7" t="s">
        <v>984</v>
      </c>
      <c r="H7" s="42"/>
      <c r="I7" s="8"/>
      <c r="J7" s="6" t="s">
        <v>11</v>
      </c>
      <c r="K7" s="6"/>
      <c r="L7" s="7"/>
    </row>
    <row r="8" spans="2:12">
      <c r="B8" s="42"/>
      <c r="C8" s="8"/>
      <c r="D8" s="4" t="s">
        <v>12</v>
      </c>
      <c r="F8" s="9"/>
      <c r="H8" s="42"/>
      <c r="I8" s="8"/>
      <c r="J8" s="4" t="s">
        <v>12</v>
      </c>
      <c r="L8" s="9"/>
    </row>
    <row r="9" spans="2:12">
      <c r="B9" s="42"/>
      <c r="C9" s="8"/>
      <c r="D9" s="6" t="s">
        <v>13</v>
      </c>
      <c r="E9" s="6">
        <v>2</v>
      </c>
      <c r="F9" s="7" t="s">
        <v>985</v>
      </c>
      <c r="H9" s="42"/>
      <c r="I9" s="8"/>
      <c r="J9" s="6" t="s">
        <v>13</v>
      </c>
      <c r="K9" s="6"/>
      <c r="L9" s="7"/>
    </row>
    <row r="10" spans="2:12">
      <c r="B10" s="42"/>
      <c r="C10" s="10"/>
      <c r="D10" s="11"/>
      <c r="E10" s="11">
        <f>SUM(E3:E9)</f>
        <v>39.75</v>
      </c>
      <c r="F10" s="12"/>
      <c r="H10" s="42"/>
      <c r="I10" s="10"/>
      <c r="J10" s="11"/>
      <c r="K10" s="11">
        <f>SUM(K3:K9)</f>
        <v>0</v>
      </c>
      <c r="L10" s="12" t="s">
        <v>966</v>
      </c>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v>4</v>
      </c>
      <c r="F15" s="7" t="s">
        <v>986</v>
      </c>
      <c r="H15" s="42"/>
      <c r="I15" s="8"/>
      <c r="J15" s="6" t="s">
        <v>9</v>
      </c>
      <c r="K15" s="6"/>
      <c r="L15" s="7"/>
    </row>
    <row r="16" spans="2:12">
      <c r="B16" s="42"/>
      <c r="C16" s="8"/>
      <c r="D16" s="4" t="s">
        <v>10</v>
      </c>
      <c r="E16" s="4">
        <v>3</v>
      </c>
      <c r="F16" s="9" t="s">
        <v>987</v>
      </c>
      <c r="H16" s="42"/>
      <c r="I16" s="8"/>
      <c r="J16" s="4" t="s">
        <v>10</v>
      </c>
      <c r="L16" s="9"/>
    </row>
    <row r="17" spans="2:12">
      <c r="B17" s="42"/>
      <c r="C17" s="8"/>
      <c r="D17" s="6" t="s">
        <v>11</v>
      </c>
      <c r="E17" s="6">
        <v>1.5</v>
      </c>
      <c r="F17" s="7" t="s">
        <v>988</v>
      </c>
      <c r="H17" s="42"/>
      <c r="I17" s="8"/>
      <c r="J17" s="6" t="s">
        <v>11</v>
      </c>
      <c r="K17" s="6"/>
      <c r="L17" s="7"/>
    </row>
    <row r="18" spans="2:12">
      <c r="B18" s="42"/>
      <c r="C18" s="8"/>
      <c r="D18" s="4" t="s">
        <v>12</v>
      </c>
      <c r="F18" s="9"/>
      <c r="H18" s="42"/>
      <c r="I18" s="8"/>
      <c r="J18" s="4" t="s">
        <v>12</v>
      </c>
      <c r="L18" s="9"/>
    </row>
    <row r="19" spans="2:12">
      <c r="B19" s="42"/>
      <c r="C19" s="8"/>
      <c r="D19" s="6" t="s">
        <v>13</v>
      </c>
      <c r="E19" s="6">
        <v>4</v>
      </c>
      <c r="F19" s="7" t="s">
        <v>989</v>
      </c>
      <c r="H19" s="42"/>
      <c r="I19" s="8"/>
      <c r="J19" s="6" t="s">
        <v>13</v>
      </c>
      <c r="K19" s="6"/>
      <c r="L19" s="7" t="s">
        <v>966</v>
      </c>
    </row>
    <row r="20" spans="2:12">
      <c r="B20" s="42"/>
      <c r="C20" s="10"/>
      <c r="D20" s="11"/>
      <c r="E20" s="11">
        <f>SUM(E13:E19)</f>
        <v>12.5</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2</v>
      </c>
      <c r="F23" s="7" t="s">
        <v>990</v>
      </c>
      <c r="H23" s="42"/>
      <c r="I23" s="5"/>
      <c r="J23" s="6" t="s">
        <v>7</v>
      </c>
      <c r="K23" s="6"/>
      <c r="L23" s="7"/>
    </row>
    <row r="24" spans="2:12">
      <c r="B24" s="42"/>
      <c r="C24" s="8"/>
      <c r="D24" s="4" t="s">
        <v>8</v>
      </c>
      <c r="F24" s="9"/>
      <c r="H24" s="42"/>
      <c r="I24" s="8"/>
      <c r="J24" s="4" t="s">
        <v>8</v>
      </c>
      <c r="L24" s="9"/>
    </row>
    <row r="25" spans="2:12">
      <c r="B25" s="42"/>
      <c r="C25" s="8"/>
      <c r="D25" s="6" t="s">
        <v>9</v>
      </c>
      <c r="E25" s="6">
        <v>0.5</v>
      </c>
      <c r="F25" s="7" t="s">
        <v>991</v>
      </c>
      <c r="H25" s="42"/>
      <c r="I25" s="8"/>
      <c r="J25" s="6" t="s">
        <v>9</v>
      </c>
      <c r="K25" s="6"/>
      <c r="L25" s="7"/>
    </row>
    <row r="26" spans="2:12">
      <c r="B26" s="42"/>
      <c r="C26" s="8"/>
      <c r="D26" s="4" t="s">
        <v>10</v>
      </c>
      <c r="F26" s="9"/>
      <c r="H26" s="42"/>
      <c r="I26" s="8"/>
      <c r="J26" s="4" t="s">
        <v>10</v>
      </c>
      <c r="L26" s="9"/>
    </row>
    <row r="27" spans="2:12">
      <c r="B27" s="42"/>
      <c r="C27" s="8"/>
      <c r="D27" s="6" t="s">
        <v>11</v>
      </c>
      <c r="E27" s="6"/>
      <c r="F27" s="7"/>
      <c r="H27" s="42"/>
      <c r="I27" s="8"/>
      <c r="J27" s="6" t="s">
        <v>11</v>
      </c>
      <c r="K27" s="6"/>
      <c r="L27" s="7"/>
    </row>
    <row r="28" spans="2:12">
      <c r="B28" s="42"/>
      <c r="C28" s="8"/>
      <c r="D28" s="4" t="s">
        <v>12</v>
      </c>
      <c r="E28" s="4">
        <v>5</v>
      </c>
      <c r="F28" s="9" t="s">
        <v>992</v>
      </c>
      <c r="H28" s="42"/>
      <c r="I28" s="8"/>
      <c r="J28" s="4" t="s">
        <v>12</v>
      </c>
      <c r="L28" s="9"/>
    </row>
    <row r="29" spans="2:12" ht="27.75">
      <c r="B29" s="42"/>
      <c r="C29" s="8"/>
      <c r="D29" s="6" t="s">
        <v>13</v>
      </c>
      <c r="E29" s="6">
        <v>3</v>
      </c>
      <c r="F29" s="7" t="s">
        <v>993</v>
      </c>
      <c r="H29" s="42"/>
      <c r="I29" s="8"/>
      <c r="J29" s="6" t="s">
        <v>13</v>
      </c>
      <c r="K29" s="6"/>
      <c r="L29" s="7"/>
    </row>
    <row r="30" spans="2:12">
      <c r="B30" s="42"/>
      <c r="C30" s="10"/>
      <c r="D30" s="11"/>
      <c r="E30" s="11">
        <f>SUM(E23:E29)</f>
        <v>10.5</v>
      </c>
      <c r="F30" s="12"/>
      <c r="H30" s="42"/>
      <c r="I30" s="10"/>
      <c r="J30" s="11"/>
      <c r="K30" s="11">
        <f>SUM(K23:K29)</f>
        <v>0</v>
      </c>
      <c r="L30" s="12" t="s">
        <v>966</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5</v>
      </c>
      <c r="F33" s="7" t="s">
        <v>994</v>
      </c>
      <c r="H33" s="42"/>
      <c r="I33" s="5"/>
      <c r="J33" s="6" t="s">
        <v>7</v>
      </c>
      <c r="K33" s="6"/>
      <c r="L33" s="7"/>
    </row>
    <row r="34" spans="2:12">
      <c r="B34" s="42"/>
      <c r="C34" s="8"/>
      <c r="D34" s="4" t="s">
        <v>8</v>
      </c>
      <c r="E34" s="4">
        <v>4.5</v>
      </c>
      <c r="F34" s="9" t="s">
        <v>995</v>
      </c>
      <c r="H34" s="42"/>
      <c r="I34" s="8"/>
      <c r="J34" s="4" t="s">
        <v>8</v>
      </c>
      <c r="L34" s="9"/>
    </row>
    <row r="35" spans="2:12" ht="15" customHeight="1">
      <c r="B35" s="42"/>
      <c r="C35" s="8"/>
      <c r="D35" s="6" t="s">
        <v>9</v>
      </c>
      <c r="E35" s="6">
        <v>4.5</v>
      </c>
      <c r="F35" s="7" t="s">
        <v>996</v>
      </c>
      <c r="H35" s="42"/>
      <c r="I35" s="8"/>
      <c r="J35" s="6" t="s">
        <v>9</v>
      </c>
      <c r="K35" s="6"/>
      <c r="L35" s="7"/>
    </row>
    <row r="36" spans="2:12">
      <c r="B36" s="42"/>
      <c r="C36" s="8"/>
      <c r="D36" s="4" t="s">
        <v>10</v>
      </c>
      <c r="E36" s="4">
        <v>4.5</v>
      </c>
      <c r="F36" s="9" t="s">
        <v>997</v>
      </c>
      <c r="H36" s="42"/>
      <c r="I36" s="8"/>
      <c r="J36" s="4" t="s">
        <v>10</v>
      </c>
      <c r="L36" s="9"/>
    </row>
    <row r="37" spans="2:12" ht="27.75">
      <c r="B37" s="42"/>
      <c r="C37" s="8"/>
      <c r="D37" s="6" t="s">
        <v>11</v>
      </c>
      <c r="E37" s="6">
        <v>4</v>
      </c>
      <c r="F37" s="7" t="s">
        <v>998</v>
      </c>
      <c r="H37" s="42"/>
      <c r="I37" s="8"/>
      <c r="J37" s="6" t="s">
        <v>11</v>
      </c>
      <c r="K37" s="6"/>
      <c r="L37" s="7"/>
    </row>
    <row r="38" spans="2:12">
      <c r="B38" s="42"/>
      <c r="C38" s="8"/>
      <c r="D38" s="4" t="s">
        <v>12</v>
      </c>
      <c r="F38" s="9"/>
      <c r="H38" s="42"/>
      <c r="I38" s="8"/>
      <c r="J38" s="4" t="s">
        <v>12</v>
      </c>
      <c r="L38" s="9"/>
    </row>
    <row r="39" spans="2:12">
      <c r="B39" s="42"/>
      <c r="C39" s="8"/>
      <c r="D39" s="6" t="s">
        <v>13</v>
      </c>
      <c r="E39" s="6">
        <v>1</v>
      </c>
      <c r="F39" s="7" t="s">
        <v>999</v>
      </c>
      <c r="H39" s="42"/>
      <c r="I39" s="8"/>
      <c r="J39" s="6" t="s">
        <v>13</v>
      </c>
      <c r="K39" s="6"/>
      <c r="L39" s="7"/>
    </row>
    <row r="40" spans="2:12">
      <c r="B40" s="42"/>
      <c r="C40" s="10"/>
      <c r="D40" s="11"/>
      <c r="E40" s="11">
        <f>SUM(E33:E39)</f>
        <v>23.5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E44" s="4">
        <v>2</v>
      </c>
      <c r="F44" s="9" t="s">
        <v>1000</v>
      </c>
      <c r="H44" s="42"/>
      <c r="I44" s="8"/>
      <c r="J44" s="4" t="s">
        <v>8</v>
      </c>
      <c r="K44" s="4">
        <v>1</v>
      </c>
      <c r="L44" s="9" t="s">
        <v>1001</v>
      </c>
    </row>
    <row r="45" spans="2:12">
      <c r="B45" s="42"/>
      <c r="C45" s="8"/>
      <c r="D45" s="6" t="s">
        <v>9</v>
      </c>
      <c r="E45" s="6">
        <v>1</v>
      </c>
      <c r="F45" s="7" t="s">
        <v>1002</v>
      </c>
      <c r="H45" s="42"/>
      <c r="I45" s="8"/>
      <c r="J45" s="6" t="s">
        <v>9</v>
      </c>
      <c r="K45" s="6">
        <v>3</v>
      </c>
      <c r="L45" s="7" t="s">
        <v>1003</v>
      </c>
    </row>
    <row r="46" spans="2:12">
      <c r="B46" s="42"/>
      <c r="C46" s="8"/>
      <c r="D46" s="4" t="s">
        <v>10</v>
      </c>
      <c r="F46" s="9"/>
      <c r="H46" s="42"/>
      <c r="I46" s="8"/>
      <c r="J46" s="4" t="s">
        <v>10</v>
      </c>
      <c r="K46" s="4">
        <v>1</v>
      </c>
      <c r="L46" s="9" t="s">
        <v>1004</v>
      </c>
    </row>
    <row r="47" spans="2:12">
      <c r="B47" s="42"/>
      <c r="C47" s="8"/>
      <c r="D47" s="6" t="s">
        <v>11</v>
      </c>
      <c r="E47" s="6"/>
      <c r="F47" s="7"/>
      <c r="H47" s="42"/>
      <c r="I47" s="8"/>
      <c r="J47" s="6" t="s">
        <v>11</v>
      </c>
      <c r="K47" s="6">
        <v>3</v>
      </c>
      <c r="L47" s="7" t="s">
        <v>1005</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3</v>
      </c>
      <c r="F50" s="12"/>
      <c r="H50" s="42"/>
      <c r="I50" s="10"/>
      <c r="J50" s="11"/>
      <c r="K50" s="11">
        <f>SUM(K43:K49)</f>
        <v>8</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B9064-C96A-4DA1-AC71-BCA663AE596D}">
  <dimension ref="A1:L50"/>
  <sheetViews>
    <sheetView topLeftCell="A23" workbookViewId="0">
      <selection activeCell="F47" sqref="F47"/>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1" spans="1:12">
      <c r="A1" s="4">
        <v>1</v>
      </c>
    </row>
    <row r="2" spans="1:12">
      <c r="B2" s="42" t="s">
        <v>0</v>
      </c>
      <c r="C2" s="1" t="s">
        <v>1</v>
      </c>
      <c r="D2" s="2" t="s">
        <v>2</v>
      </c>
      <c r="E2" s="2" t="s">
        <v>3</v>
      </c>
      <c r="F2" s="3" t="s">
        <v>4</v>
      </c>
      <c r="H2" s="42" t="s">
        <v>5</v>
      </c>
      <c r="I2" s="1" t="s">
        <v>6</v>
      </c>
      <c r="J2" s="2" t="s">
        <v>2</v>
      </c>
      <c r="K2" s="2" t="s">
        <v>3</v>
      </c>
      <c r="L2" s="3" t="s">
        <v>4</v>
      </c>
    </row>
    <row r="3" spans="1:12" ht="41.25">
      <c r="B3" s="42"/>
      <c r="C3" s="5"/>
      <c r="D3" s="6" t="s">
        <v>7</v>
      </c>
      <c r="E3" s="6">
        <v>8.5</v>
      </c>
      <c r="F3" s="7" t="s">
        <v>1006</v>
      </c>
      <c r="H3" s="42"/>
      <c r="I3" s="5"/>
      <c r="J3" s="6" t="s">
        <v>7</v>
      </c>
      <c r="K3" s="6">
        <v>1</v>
      </c>
      <c r="L3" s="7" t="s">
        <v>1007</v>
      </c>
    </row>
    <row r="4" spans="1:12" ht="27.75">
      <c r="B4" s="42"/>
      <c r="C4" s="8"/>
      <c r="D4" s="4" t="s">
        <v>8</v>
      </c>
      <c r="E4" s="4">
        <v>10</v>
      </c>
      <c r="F4" s="9" t="s">
        <v>1008</v>
      </c>
      <c r="H4" s="42"/>
      <c r="I4" s="8"/>
      <c r="J4" s="4" t="s">
        <v>8</v>
      </c>
      <c r="L4" s="9"/>
    </row>
    <row r="5" spans="1:12" ht="27.75">
      <c r="B5" s="42"/>
      <c r="C5" s="8"/>
      <c r="D5" s="6" t="s">
        <v>9</v>
      </c>
      <c r="E5" s="6">
        <v>8</v>
      </c>
      <c r="F5" s="7" t="s">
        <v>1009</v>
      </c>
      <c r="H5" s="42"/>
      <c r="I5" s="8"/>
      <c r="J5" s="6" t="s">
        <v>9</v>
      </c>
      <c r="K5" s="6"/>
      <c r="L5" s="7"/>
    </row>
    <row r="6" spans="1:12" ht="27.75">
      <c r="B6" s="42"/>
      <c r="C6" s="8"/>
      <c r="D6" s="4" t="s">
        <v>10</v>
      </c>
      <c r="E6" s="4">
        <v>5</v>
      </c>
      <c r="F6" s="9" t="s">
        <v>1010</v>
      </c>
      <c r="H6" s="42"/>
      <c r="I6" s="8"/>
      <c r="J6" s="4" t="s">
        <v>10</v>
      </c>
      <c r="L6" s="9"/>
    </row>
    <row r="7" spans="1:12" ht="27.75">
      <c r="B7" s="42"/>
      <c r="C7" s="8"/>
      <c r="D7" s="6" t="s">
        <v>11</v>
      </c>
      <c r="E7" s="6">
        <v>8.5</v>
      </c>
      <c r="F7" s="7" t="s">
        <v>1011</v>
      </c>
      <c r="H7" s="42"/>
      <c r="I7" s="8"/>
      <c r="J7" s="6" t="s">
        <v>11</v>
      </c>
      <c r="K7" s="6"/>
      <c r="L7" s="7"/>
    </row>
    <row r="8" spans="1:12">
      <c r="B8" s="42"/>
      <c r="C8" s="8"/>
      <c r="D8" s="4" t="s">
        <v>12</v>
      </c>
      <c r="F8" s="9"/>
      <c r="H8" s="42"/>
      <c r="I8" s="8"/>
      <c r="J8" s="4" t="s">
        <v>12</v>
      </c>
      <c r="L8" s="9"/>
    </row>
    <row r="9" spans="1:12">
      <c r="B9" s="42"/>
      <c r="C9" s="8"/>
      <c r="D9" s="6" t="s">
        <v>13</v>
      </c>
      <c r="E9" s="6">
        <v>4</v>
      </c>
      <c r="F9" s="7" t="s">
        <v>1012</v>
      </c>
      <c r="H9" s="42"/>
      <c r="I9" s="8"/>
      <c r="J9" s="6" t="s">
        <v>13</v>
      </c>
      <c r="K9" s="6">
        <v>1</v>
      </c>
      <c r="L9" s="7" t="s">
        <v>1013</v>
      </c>
    </row>
    <row r="10" spans="1:12">
      <c r="B10" s="42"/>
      <c r="C10" s="10"/>
      <c r="D10" s="11"/>
      <c r="E10" s="11">
        <f>SUM(E3:E9)</f>
        <v>44</v>
      </c>
      <c r="F10" s="12"/>
      <c r="H10" s="42"/>
      <c r="I10" s="10"/>
      <c r="J10" s="11"/>
      <c r="K10" s="11">
        <f>SUM(K3:K9)</f>
        <v>2</v>
      </c>
      <c r="L10" s="12"/>
    </row>
    <row r="12" spans="1:12">
      <c r="B12" s="42" t="s">
        <v>14</v>
      </c>
      <c r="C12" s="1" t="s">
        <v>15</v>
      </c>
      <c r="D12" s="2" t="s">
        <v>2</v>
      </c>
      <c r="E12" s="2" t="s">
        <v>3</v>
      </c>
      <c r="F12" s="3" t="s">
        <v>4</v>
      </c>
      <c r="H12" s="42" t="s">
        <v>16</v>
      </c>
      <c r="I12" s="1" t="s">
        <v>17</v>
      </c>
      <c r="J12" s="2" t="s">
        <v>2</v>
      </c>
      <c r="K12" s="2" t="s">
        <v>3</v>
      </c>
      <c r="L12" s="3" t="s">
        <v>4</v>
      </c>
    </row>
    <row r="13" spans="1:12" ht="27.75">
      <c r="B13" s="42"/>
      <c r="C13" s="5"/>
      <c r="D13" s="6" t="s">
        <v>7</v>
      </c>
      <c r="E13" s="6">
        <v>5</v>
      </c>
      <c r="F13" s="7" t="s">
        <v>1014</v>
      </c>
      <c r="H13" s="42"/>
      <c r="I13" s="5"/>
      <c r="J13" s="6" t="s">
        <v>7</v>
      </c>
      <c r="K13" s="6">
        <v>1.5</v>
      </c>
      <c r="L13" s="7" t="s">
        <v>1015</v>
      </c>
    </row>
    <row r="14" spans="1:12">
      <c r="B14" s="42"/>
      <c r="C14" s="8"/>
      <c r="D14" s="4" t="s">
        <v>8</v>
      </c>
      <c r="E14" s="4">
        <v>3</v>
      </c>
      <c r="F14" s="9" t="s">
        <v>1016</v>
      </c>
      <c r="G14" s="4" t="s">
        <v>18</v>
      </c>
      <c r="H14" s="42"/>
      <c r="I14" s="8"/>
      <c r="J14" s="4" t="s">
        <v>8</v>
      </c>
      <c r="K14" s="4">
        <v>3.5</v>
      </c>
      <c r="L14" s="9" t="s">
        <v>1017</v>
      </c>
    </row>
    <row r="15" spans="1:12">
      <c r="B15" s="42"/>
      <c r="C15" s="8"/>
      <c r="D15" s="6" t="s">
        <v>9</v>
      </c>
      <c r="E15" s="6">
        <v>3</v>
      </c>
      <c r="F15" s="7" t="s">
        <v>1018</v>
      </c>
      <c r="H15" s="42"/>
      <c r="I15" s="8"/>
      <c r="J15" s="6" t="s">
        <v>9</v>
      </c>
      <c r="K15" s="6"/>
      <c r="L15" s="7"/>
    </row>
    <row r="16" spans="1:12" ht="27.75">
      <c r="B16" s="42"/>
      <c r="C16" s="8"/>
      <c r="D16" s="4" t="s">
        <v>10</v>
      </c>
      <c r="E16" s="4">
        <v>4</v>
      </c>
      <c r="F16" s="9" t="s">
        <v>1019</v>
      </c>
      <c r="H16" s="42"/>
      <c r="I16" s="8"/>
      <c r="J16" s="4" t="s">
        <v>10</v>
      </c>
      <c r="L16" s="9"/>
    </row>
    <row r="17" spans="2:12" ht="27.75">
      <c r="B17" s="42"/>
      <c r="C17" s="8"/>
      <c r="D17" s="6" t="s">
        <v>11</v>
      </c>
      <c r="E17" s="6">
        <v>3</v>
      </c>
      <c r="F17" s="7" t="s">
        <v>1020</v>
      </c>
      <c r="H17" s="42"/>
      <c r="I17" s="8"/>
      <c r="J17" s="6" t="s">
        <v>11</v>
      </c>
      <c r="K17" s="6"/>
      <c r="L17" s="7"/>
    </row>
    <row r="18" spans="2:12">
      <c r="B18" s="42"/>
      <c r="C18" s="8"/>
      <c r="D18" s="4" t="s">
        <v>12</v>
      </c>
      <c r="F18" s="9"/>
      <c r="H18" s="42"/>
      <c r="I18" s="8"/>
      <c r="J18" s="4" t="s">
        <v>12</v>
      </c>
      <c r="L18" s="9"/>
    </row>
    <row r="19" spans="2:12">
      <c r="B19" s="42"/>
      <c r="C19" s="8"/>
      <c r="D19" s="6" t="s">
        <v>13</v>
      </c>
      <c r="E19" s="6">
        <v>2</v>
      </c>
      <c r="F19" s="7" t="s">
        <v>1021</v>
      </c>
      <c r="H19" s="42"/>
      <c r="I19" s="8"/>
      <c r="J19" s="6" t="s">
        <v>13</v>
      </c>
      <c r="K19" s="6"/>
      <c r="L19" s="7"/>
    </row>
    <row r="20" spans="2:12">
      <c r="B20" s="42"/>
      <c r="C20" s="10"/>
      <c r="D20" s="11"/>
      <c r="E20" s="11">
        <f>SUM(E13:E19)</f>
        <v>20</v>
      </c>
      <c r="F20" s="12"/>
      <c r="H20" s="42"/>
      <c r="I20" s="10"/>
      <c r="J20" s="11"/>
      <c r="K20" s="11">
        <f>SUM(K13:K19)</f>
        <v>5</v>
      </c>
      <c r="L20" s="12"/>
    </row>
    <row r="22" spans="2:12">
      <c r="B22" s="42" t="s">
        <v>19</v>
      </c>
      <c r="C22" s="1" t="s">
        <v>20</v>
      </c>
      <c r="D22" s="2" t="s">
        <v>2</v>
      </c>
      <c r="E22" s="2" t="s">
        <v>3</v>
      </c>
      <c r="F22" s="3" t="s">
        <v>4</v>
      </c>
      <c r="H22" s="42" t="s">
        <v>21</v>
      </c>
      <c r="I22" s="1" t="s">
        <v>22</v>
      </c>
      <c r="J22" s="2" t="s">
        <v>2</v>
      </c>
      <c r="K22" s="2" t="s">
        <v>3</v>
      </c>
      <c r="L22" s="3" t="s">
        <v>4</v>
      </c>
    </row>
    <row r="23" spans="2:12" ht="27.75">
      <c r="B23" s="42"/>
      <c r="C23" s="5"/>
      <c r="D23" s="6" t="s">
        <v>7</v>
      </c>
      <c r="E23" s="6">
        <v>6.5</v>
      </c>
      <c r="F23" s="7" t="s">
        <v>1022</v>
      </c>
      <c r="H23" s="42"/>
      <c r="I23" s="5"/>
      <c r="J23" s="6" t="s">
        <v>7</v>
      </c>
      <c r="K23" s="6"/>
      <c r="L23" s="7"/>
    </row>
    <row r="24" spans="2:12">
      <c r="B24" s="42"/>
      <c r="C24" s="8"/>
      <c r="D24" s="4" t="s">
        <v>8</v>
      </c>
      <c r="E24" s="4">
        <v>6.5</v>
      </c>
      <c r="F24" s="9" t="s">
        <v>1023</v>
      </c>
      <c r="H24" s="42"/>
      <c r="I24" s="8"/>
      <c r="J24" s="4" t="s">
        <v>8</v>
      </c>
      <c r="L24" s="9"/>
    </row>
    <row r="25" spans="2:12">
      <c r="B25" s="42"/>
      <c r="C25" s="8"/>
      <c r="D25" s="6" t="s">
        <v>9</v>
      </c>
      <c r="E25" s="6">
        <v>6</v>
      </c>
      <c r="F25" s="7" t="s">
        <v>1024</v>
      </c>
      <c r="H25" s="42"/>
      <c r="I25" s="8"/>
      <c r="J25" s="6" t="s">
        <v>9</v>
      </c>
      <c r="K25" s="6"/>
      <c r="L25" s="7"/>
    </row>
    <row r="26" spans="2:12">
      <c r="B26" s="42"/>
      <c r="C26" s="8"/>
      <c r="D26" s="4" t="s">
        <v>10</v>
      </c>
      <c r="E26" s="4">
        <v>4</v>
      </c>
      <c r="F26" s="9" t="s">
        <v>1025</v>
      </c>
      <c r="H26" s="42"/>
      <c r="I26" s="8"/>
      <c r="J26" s="4" t="s">
        <v>10</v>
      </c>
      <c r="L26" s="9"/>
    </row>
    <row r="27" spans="2:12">
      <c r="B27" s="42"/>
      <c r="C27" s="8"/>
      <c r="D27" s="6" t="s">
        <v>11</v>
      </c>
      <c r="E27" s="6">
        <v>3.5</v>
      </c>
      <c r="F27" s="7" t="s">
        <v>1026</v>
      </c>
      <c r="H27" s="42"/>
      <c r="I27" s="8"/>
      <c r="J27" s="6" t="s">
        <v>11</v>
      </c>
      <c r="K27" s="6"/>
      <c r="L27" s="7"/>
    </row>
    <row r="28" spans="2:12">
      <c r="B28" s="42"/>
      <c r="C28" s="8"/>
      <c r="D28" s="4" t="s">
        <v>12</v>
      </c>
      <c r="F28" s="9"/>
      <c r="H28" s="42"/>
      <c r="I28" s="8"/>
      <c r="J28" s="4" t="s">
        <v>12</v>
      </c>
      <c r="L28" s="9"/>
    </row>
    <row r="29" spans="2:12">
      <c r="B29" s="42"/>
      <c r="C29" s="8"/>
      <c r="D29" s="6" t="s">
        <v>13</v>
      </c>
      <c r="E29" s="6">
        <v>3.5</v>
      </c>
      <c r="F29" s="7" t="s">
        <v>1027</v>
      </c>
      <c r="H29" s="42"/>
      <c r="I29" s="8"/>
      <c r="J29" s="6" t="s">
        <v>13</v>
      </c>
      <c r="K29" s="6"/>
      <c r="L29" s="7"/>
    </row>
    <row r="30" spans="2:12">
      <c r="B30" s="42"/>
      <c r="C30" s="10"/>
      <c r="D30" s="11"/>
      <c r="E30" s="11">
        <f>SUM(E23:E29)</f>
        <v>30</v>
      </c>
      <c r="F30" s="12"/>
      <c r="H30" s="42"/>
      <c r="I30" s="10"/>
      <c r="J30" s="11"/>
      <c r="K30" s="11">
        <f>SUM(K23:K29)</f>
        <v>0</v>
      </c>
      <c r="L30" s="32" t="s">
        <v>1028</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1029</v>
      </c>
      <c r="H33" s="42"/>
      <c r="I33" s="5"/>
      <c r="J33" s="6" t="s">
        <v>7</v>
      </c>
      <c r="K33" s="6"/>
      <c r="L33" s="7"/>
    </row>
    <row r="34" spans="2:12">
      <c r="B34" s="42"/>
      <c r="C34" s="8"/>
      <c r="D34" s="4" t="s">
        <v>8</v>
      </c>
      <c r="E34" s="4">
        <v>4</v>
      </c>
      <c r="F34" s="9" t="s">
        <v>1030</v>
      </c>
      <c r="H34" s="42"/>
      <c r="I34" s="8"/>
      <c r="J34" s="4" t="s">
        <v>8</v>
      </c>
      <c r="L34" s="9"/>
    </row>
    <row r="35" spans="2:12" ht="15" customHeight="1">
      <c r="B35" s="42"/>
      <c r="C35" s="8"/>
      <c r="D35" s="6" t="s">
        <v>9</v>
      </c>
      <c r="E35" s="6">
        <v>4.5</v>
      </c>
      <c r="F35" s="7" t="s">
        <v>1031</v>
      </c>
      <c r="H35" s="42"/>
      <c r="I35" s="8"/>
      <c r="J35" s="6" t="s">
        <v>9</v>
      </c>
      <c r="K35" s="6"/>
      <c r="L35" s="7"/>
    </row>
    <row r="36" spans="2:12">
      <c r="B36" s="42"/>
      <c r="C36" s="8"/>
      <c r="D36" s="4" t="s">
        <v>10</v>
      </c>
      <c r="E36" s="4">
        <v>4.5</v>
      </c>
      <c r="F36" s="9" t="s">
        <v>1032</v>
      </c>
      <c r="H36" s="42"/>
      <c r="I36" s="8"/>
      <c r="J36" s="4" t="s">
        <v>10</v>
      </c>
      <c r="L36" s="9"/>
    </row>
    <row r="37" spans="2:12">
      <c r="B37" s="42"/>
      <c r="C37" s="8"/>
      <c r="D37" s="6" t="s">
        <v>11</v>
      </c>
      <c r="E37" s="6">
        <v>3</v>
      </c>
      <c r="F37" s="7" t="s">
        <v>1033</v>
      </c>
      <c r="H37" s="42"/>
      <c r="I37" s="8"/>
      <c r="J37" s="6" t="s">
        <v>11</v>
      </c>
      <c r="K37" s="6"/>
      <c r="L37" s="7"/>
    </row>
    <row r="38" spans="2:12">
      <c r="B38" s="42"/>
      <c r="C38" s="8"/>
      <c r="D38" s="4" t="s">
        <v>12</v>
      </c>
      <c r="F38" s="9"/>
      <c r="H38" s="42"/>
      <c r="I38" s="8"/>
      <c r="J38" s="4" t="s">
        <v>12</v>
      </c>
      <c r="L38" s="9"/>
    </row>
    <row r="39" spans="2:12">
      <c r="B39" s="42"/>
      <c r="C39" s="8"/>
      <c r="D39" s="6" t="s">
        <v>13</v>
      </c>
      <c r="E39" s="6">
        <v>2.5</v>
      </c>
      <c r="F39" s="7" t="s">
        <v>1034</v>
      </c>
      <c r="H39" s="42"/>
      <c r="I39" s="8"/>
      <c r="J39" s="6" t="s">
        <v>13</v>
      </c>
      <c r="K39" s="6"/>
      <c r="L39" s="7"/>
    </row>
    <row r="40" spans="2:12">
      <c r="B40" s="42"/>
      <c r="C40" s="10"/>
      <c r="D40" s="11"/>
      <c r="E40" s="11">
        <f>SUM(E33:E39)</f>
        <v>22.5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1.5</v>
      </c>
      <c r="L43" s="7" t="s">
        <v>1007</v>
      </c>
    </row>
    <row r="44" spans="2:12">
      <c r="B44" s="42"/>
      <c r="C44" s="8"/>
      <c r="D44" s="4" t="s">
        <v>8</v>
      </c>
      <c r="F44" s="9"/>
      <c r="H44" s="42"/>
      <c r="I44" s="8"/>
      <c r="J44" s="4" t="s">
        <v>8</v>
      </c>
      <c r="K44" s="4">
        <v>6.5</v>
      </c>
      <c r="L44" s="9" t="s">
        <v>1035</v>
      </c>
    </row>
    <row r="45" spans="2:12">
      <c r="B45" s="42"/>
      <c r="C45" s="8"/>
      <c r="D45" s="6" t="s">
        <v>9</v>
      </c>
      <c r="E45" s="6"/>
      <c r="F45" s="7"/>
      <c r="H45" s="42"/>
      <c r="I45" s="8"/>
      <c r="J45" s="6" t="s">
        <v>9</v>
      </c>
      <c r="K45" s="6">
        <v>2</v>
      </c>
      <c r="L45" s="7" t="s">
        <v>1036</v>
      </c>
    </row>
    <row r="46" spans="2:12">
      <c r="B46" s="42"/>
      <c r="C46" s="8"/>
      <c r="D46" s="4" t="s">
        <v>10</v>
      </c>
      <c r="F46" s="9"/>
      <c r="H46" s="42"/>
      <c r="I46" s="8"/>
      <c r="J46" s="4" t="s">
        <v>10</v>
      </c>
      <c r="L46" s="9"/>
    </row>
    <row r="47" spans="2:12">
      <c r="B47" s="42"/>
      <c r="C47" s="8"/>
      <c r="D47" s="6" t="s">
        <v>11</v>
      </c>
      <c r="E47" s="6">
        <v>1</v>
      </c>
      <c r="F47" s="7" t="s">
        <v>1037</v>
      </c>
      <c r="H47" s="42"/>
      <c r="I47" s="8"/>
      <c r="J47" s="6" t="s">
        <v>11</v>
      </c>
      <c r="K47" s="6">
        <v>3</v>
      </c>
      <c r="L47" s="7" t="s">
        <v>1038</v>
      </c>
    </row>
    <row r="48" spans="2:12">
      <c r="B48" s="42"/>
      <c r="C48" s="8"/>
      <c r="D48" s="4" t="s">
        <v>12</v>
      </c>
      <c r="F48" s="9"/>
      <c r="H48" s="42"/>
      <c r="I48" s="8"/>
      <c r="J48" s="4" t="s">
        <v>12</v>
      </c>
      <c r="L48" s="9"/>
    </row>
    <row r="49" spans="2:12">
      <c r="B49" s="42"/>
      <c r="C49" s="8"/>
      <c r="D49" s="6" t="s">
        <v>13</v>
      </c>
      <c r="E49" s="6"/>
      <c r="F49" s="7"/>
      <c r="H49" s="42"/>
      <c r="I49" s="8"/>
      <c r="J49" s="6" t="s">
        <v>13</v>
      </c>
      <c r="K49" s="6">
        <v>2</v>
      </c>
      <c r="L49" s="7" t="s">
        <v>1039</v>
      </c>
    </row>
    <row r="50" spans="2:12">
      <c r="B50" s="42"/>
      <c r="C50" s="10"/>
      <c r="D50" s="11"/>
      <c r="E50" s="11">
        <f>SUM(E43:E49)</f>
        <v>1</v>
      </c>
      <c r="F50" s="12"/>
      <c r="H50" s="42"/>
      <c r="I50" s="10"/>
      <c r="J50" s="11"/>
      <c r="K50" s="11">
        <f>SUM(K43:K49)</f>
        <v>15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8B65-4CFF-4A52-BADD-B296A6DC2EE0}">
  <dimension ref="B2:L50"/>
  <sheetViews>
    <sheetView topLeftCell="B33" workbookViewId="0">
      <selection activeCell="F43" sqref="F43"/>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c r="F2" s="3" t="s">
        <v>4</v>
      </c>
      <c r="H2" s="42" t="s">
        <v>5</v>
      </c>
      <c r="I2" s="1" t="s">
        <v>6</v>
      </c>
      <c r="J2" s="2" t="s">
        <v>2</v>
      </c>
      <c r="K2" s="2" t="s">
        <v>3</v>
      </c>
      <c r="L2" s="3" t="s">
        <v>4</v>
      </c>
    </row>
    <row r="3" spans="2:12" ht="27.75">
      <c r="B3" s="42"/>
      <c r="C3" s="5"/>
      <c r="D3" s="6" t="s">
        <v>7</v>
      </c>
      <c r="E3" s="6">
        <v>11</v>
      </c>
      <c r="F3" s="7" t="s">
        <v>1040</v>
      </c>
      <c r="H3" s="42"/>
      <c r="I3" s="5"/>
      <c r="J3" s="6" t="s">
        <v>7</v>
      </c>
      <c r="K3" s="6">
        <v>3</v>
      </c>
      <c r="L3" s="7" t="s">
        <v>1041</v>
      </c>
    </row>
    <row r="4" spans="2:12" ht="41.25">
      <c r="B4" s="42"/>
      <c r="C4" s="8"/>
      <c r="D4" s="4" t="s">
        <v>8</v>
      </c>
      <c r="E4" s="4">
        <v>10.5</v>
      </c>
      <c r="F4" s="9" t="s">
        <v>1042</v>
      </c>
      <c r="H4" s="42"/>
      <c r="I4" s="8"/>
      <c r="J4" s="4" t="s">
        <v>8</v>
      </c>
      <c r="K4" s="4">
        <v>1</v>
      </c>
      <c r="L4" s="9" t="s">
        <v>1043</v>
      </c>
    </row>
    <row r="5" spans="2:12" ht="27.75">
      <c r="B5" s="42"/>
      <c r="C5" s="8"/>
      <c r="D5" s="6" t="s">
        <v>9</v>
      </c>
      <c r="E5" s="6">
        <v>6</v>
      </c>
      <c r="F5" s="7" t="s">
        <v>1044</v>
      </c>
      <c r="H5" s="42"/>
      <c r="I5" s="8"/>
      <c r="J5" s="6" t="s">
        <v>9</v>
      </c>
      <c r="K5" s="6"/>
      <c r="L5" s="7"/>
    </row>
    <row r="6" spans="2:12" ht="27.75">
      <c r="B6" s="42"/>
      <c r="C6" s="8"/>
      <c r="D6" s="4" t="s">
        <v>10</v>
      </c>
      <c r="E6" s="4">
        <v>3</v>
      </c>
      <c r="F6" s="9" t="s">
        <v>1045</v>
      </c>
      <c r="H6" s="42"/>
      <c r="I6" s="8"/>
      <c r="J6" s="4" t="s">
        <v>10</v>
      </c>
      <c r="K6" s="4">
        <v>4</v>
      </c>
      <c r="L6" s="9" t="s">
        <v>1046</v>
      </c>
    </row>
    <row r="7" spans="2:12" ht="27.75">
      <c r="B7" s="42"/>
      <c r="C7" s="8"/>
      <c r="D7" s="6" t="s">
        <v>11</v>
      </c>
      <c r="E7" s="6">
        <v>12</v>
      </c>
      <c r="F7" s="7" t="s">
        <v>1047</v>
      </c>
      <c r="H7" s="42"/>
      <c r="I7" s="8"/>
      <c r="J7" s="6" t="s">
        <v>11</v>
      </c>
      <c r="K7" s="6"/>
      <c r="L7" s="7"/>
    </row>
    <row r="8" spans="2:12">
      <c r="B8" s="42"/>
      <c r="C8" s="8"/>
      <c r="D8" s="4" t="s">
        <v>12</v>
      </c>
      <c r="E8" s="4">
        <v>8</v>
      </c>
      <c r="F8" s="9" t="s">
        <v>1048</v>
      </c>
      <c r="H8" s="42"/>
      <c r="I8" s="8"/>
      <c r="J8" s="4" t="s">
        <v>12</v>
      </c>
      <c r="K8" s="4">
        <v>1</v>
      </c>
      <c r="L8" s="9" t="s">
        <v>1049</v>
      </c>
    </row>
    <row r="9" spans="2:12">
      <c r="B9" s="42"/>
      <c r="C9" s="8"/>
      <c r="D9" s="6" t="s">
        <v>13</v>
      </c>
      <c r="E9" s="6">
        <v>9.5</v>
      </c>
      <c r="F9" s="7" t="s">
        <v>1050</v>
      </c>
      <c r="H9" s="42"/>
      <c r="I9" s="8"/>
      <c r="J9" s="6" t="s">
        <v>13</v>
      </c>
      <c r="K9" s="6">
        <v>2</v>
      </c>
      <c r="L9" s="7" t="s">
        <v>1051</v>
      </c>
    </row>
    <row r="10" spans="2:12">
      <c r="B10" s="42"/>
      <c r="C10" s="10"/>
      <c r="D10" s="11"/>
      <c r="E10" s="11">
        <f>SUM(E3:E9)</f>
        <v>60</v>
      </c>
      <c r="F10" s="12"/>
      <c r="H10" s="42"/>
      <c r="I10" s="10"/>
      <c r="J10" s="11"/>
      <c r="K10" s="11">
        <f>SUM(K3:K9)</f>
        <v>11</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2</v>
      </c>
      <c r="F13" s="7" t="s">
        <v>197</v>
      </c>
      <c r="H13" s="42"/>
      <c r="I13" s="5"/>
      <c r="J13" s="6" t="s">
        <v>7</v>
      </c>
      <c r="K13" s="6">
        <v>3</v>
      </c>
      <c r="L13" s="7" t="s">
        <v>1052</v>
      </c>
    </row>
    <row r="14" spans="2:12">
      <c r="B14" s="42"/>
      <c r="C14" s="8"/>
      <c r="D14" s="4" t="s">
        <v>8</v>
      </c>
      <c r="E14" s="4">
        <v>2</v>
      </c>
      <c r="F14" s="9" t="s">
        <v>1053</v>
      </c>
      <c r="G14" s="4" t="s">
        <v>18</v>
      </c>
      <c r="H14" s="42"/>
      <c r="I14" s="8"/>
      <c r="J14" s="4" t="s">
        <v>8</v>
      </c>
      <c r="K14" s="4">
        <v>0.5</v>
      </c>
      <c r="L14" s="9" t="s">
        <v>876</v>
      </c>
    </row>
    <row r="15" spans="2:12">
      <c r="B15" s="42"/>
      <c r="C15" s="8"/>
      <c r="D15" s="6" t="s">
        <v>9</v>
      </c>
      <c r="E15" s="6">
        <v>3.5</v>
      </c>
      <c r="F15" s="7" t="s">
        <v>1054</v>
      </c>
      <c r="H15" s="42"/>
      <c r="I15" s="8"/>
      <c r="J15" s="6" t="s">
        <v>9</v>
      </c>
      <c r="K15" s="6"/>
      <c r="L15" s="7"/>
    </row>
    <row r="16" spans="2:12">
      <c r="B16" s="42"/>
      <c r="C16" s="8"/>
      <c r="D16" s="4" t="s">
        <v>10</v>
      </c>
      <c r="E16" s="4">
        <v>2.5</v>
      </c>
      <c r="F16" s="7" t="s">
        <v>1055</v>
      </c>
      <c r="H16" s="42"/>
      <c r="I16" s="8"/>
      <c r="J16" s="4" t="s">
        <v>10</v>
      </c>
      <c r="K16" s="4">
        <v>1</v>
      </c>
      <c r="L16" s="9" t="s">
        <v>1056</v>
      </c>
    </row>
    <row r="17" spans="2:12" ht="27.75">
      <c r="B17" s="42"/>
      <c r="C17" s="8"/>
      <c r="D17" s="6" t="s">
        <v>11</v>
      </c>
      <c r="E17" s="6">
        <v>5</v>
      </c>
      <c r="F17" s="4" t="s">
        <v>1057</v>
      </c>
      <c r="H17" s="42"/>
      <c r="I17" s="8"/>
      <c r="J17" s="6" t="s">
        <v>11</v>
      </c>
      <c r="K17" s="6"/>
      <c r="L17" s="7"/>
    </row>
    <row r="18" spans="2:12">
      <c r="B18" s="42"/>
      <c r="C18" s="8"/>
      <c r="D18" s="4" t="s">
        <v>12</v>
      </c>
      <c r="F18" s="9"/>
      <c r="H18" s="42"/>
      <c r="I18" s="8"/>
      <c r="J18" s="4" t="s">
        <v>12</v>
      </c>
      <c r="L18" s="9"/>
    </row>
    <row r="19" spans="2:12">
      <c r="B19" s="42"/>
      <c r="C19" s="8"/>
      <c r="D19" s="6" t="s">
        <v>13</v>
      </c>
      <c r="E19" s="6">
        <v>3</v>
      </c>
      <c r="F19" s="7" t="s">
        <v>1058</v>
      </c>
      <c r="H19" s="42"/>
      <c r="I19" s="8"/>
      <c r="J19" s="6" t="s">
        <v>13</v>
      </c>
      <c r="K19" s="6"/>
      <c r="L19" s="7"/>
    </row>
    <row r="20" spans="2:12">
      <c r="B20" s="42"/>
      <c r="C20" s="10"/>
      <c r="D20" s="11"/>
      <c r="E20" s="11">
        <f>SUM(E13:E19)</f>
        <v>18</v>
      </c>
      <c r="F20" s="12"/>
      <c r="H20" s="42"/>
      <c r="I20" s="10"/>
      <c r="J20" s="11"/>
      <c r="K20" s="11">
        <f>SUM(K13:K19)</f>
        <v>4.5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8</v>
      </c>
      <c r="F23" s="7" t="s">
        <v>1059</v>
      </c>
      <c r="H23" s="42"/>
      <c r="I23" s="5"/>
      <c r="J23" s="6" t="s">
        <v>7</v>
      </c>
      <c r="K23" s="6"/>
      <c r="L23" s="7"/>
    </row>
    <row r="24" spans="2:12">
      <c r="B24" s="42"/>
      <c r="C24" s="8"/>
      <c r="D24" s="4" t="s">
        <v>8</v>
      </c>
      <c r="E24" s="4">
        <v>1.5</v>
      </c>
      <c r="F24" s="9" t="s">
        <v>1060</v>
      </c>
      <c r="H24" s="42"/>
      <c r="I24" s="8"/>
      <c r="J24" s="4" t="s">
        <v>8</v>
      </c>
      <c r="L24" s="9"/>
    </row>
    <row r="25" spans="2:12" ht="27.75">
      <c r="B25" s="42"/>
      <c r="C25" s="8"/>
      <c r="D25" s="6" t="s">
        <v>9</v>
      </c>
      <c r="E25" s="6">
        <v>6</v>
      </c>
      <c r="F25" s="7" t="s">
        <v>1061</v>
      </c>
      <c r="H25" s="42"/>
      <c r="I25" s="8"/>
      <c r="J25" s="6" t="s">
        <v>9</v>
      </c>
      <c r="K25" s="6"/>
      <c r="L25" s="7"/>
    </row>
    <row r="26" spans="2:12">
      <c r="B26" s="42"/>
      <c r="C26" s="8"/>
      <c r="D26" s="4" t="s">
        <v>10</v>
      </c>
      <c r="E26" s="4">
        <v>4</v>
      </c>
      <c r="F26" s="9" t="s">
        <v>1062</v>
      </c>
      <c r="H26" s="42"/>
      <c r="I26" s="8"/>
      <c r="J26" s="4" t="s">
        <v>10</v>
      </c>
      <c r="L26" s="9"/>
    </row>
    <row r="27" spans="2:12">
      <c r="B27" s="42"/>
      <c r="C27" s="8"/>
      <c r="D27" s="6" t="s">
        <v>11</v>
      </c>
      <c r="E27" s="6">
        <v>6</v>
      </c>
      <c r="F27" s="7" t="s">
        <v>1063</v>
      </c>
      <c r="H27" s="42"/>
      <c r="I27" s="8"/>
      <c r="J27" s="6" t="s">
        <v>11</v>
      </c>
      <c r="K27" s="6"/>
      <c r="L27" s="7"/>
    </row>
    <row r="28" spans="2:12">
      <c r="B28" s="42"/>
      <c r="C28" s="8"/>
      <c r="D28" s="4" t="s">
        <v>12</v>
      </c>
      <c r="E28" s="4">
        <v>4</v>
      </c>
      <c r="F28" s="9" t="s">
        <v>1064</v>
      </c>
      <c r="H28" s="42"/>
      <c r="I28" s="8"/>
      <c r="J28" s="4" t="s">
        <v>12</v>
      </c>
      <c r="L28" s="9"/>
    </row>
    <row r="29" spans="2:12">
      <c r="B29" s="42"/>
      <c r="C29" s="8"/>
      <c r="D29" s="6" t="s">
        <v>13</v>
      </c>
      <c r="E29" s="6">
        <v>3</v>
      </c>
      <c r="F29" s="7" t="s">
        <v>1065</v>
      </c>
      <c r="H29" s="42"/>
      <c r="I29" s="8"/>
      <c r="J29" s="6" t="s">
        <v>13</v>
      </c>
      <c r="K29" s="6">
        <v>2</v>
      </c>
      <c r="L29" s="7" t="s">
        <v>1066</v>
      </c>
    </row>
    <row r="30" spans="2:12">
      <c r="B30" s="42"/>
      <c r="C30" s="10"/>
      <c r="D30" s="11"/>
      <c r="E30" s="11">
        <f>SUM(E23:E29)</f>
        <v>32.5</v>
      </c>
      <c r="F30" s="12"/>
      <c r="H30" s="42"/>
      <c r="I30" s="10"/>
      <c r="J30" s="11"/>
      <c r="K30" s="11">
        <f>SUM(K23:K29)</f>
        <v>2</v>
      </c>
      <c r="L30" s="32" t="s">
        <v>1028</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5</v>
      </c>
      <c r="F33" s="7" t="s">
        <v>1067</v>
      </c>
      <c r="H33" s="42"/>
      <c r="I33" s="5"/>
      <c r="J33" s="6" t="s">
        <v>7</v>
      </c>
      <c r="K33" s="6">
        <v>4</v>
      </c>
      <c r="L33" s="7" t="s">
        <v>1068</v>
      </c>
    </row>
    <row r="34" spans="2:12" ht="27.75">
      <c r="B34" s="42"/>
      <c r="C34" s="8"/>
      <c r="D34" s="4" t="s">
        <v>8</v>
      </c>
      <c r="E34" s="4">
        <v>4</v>
      </c>
      <c r="F34" s="9" t="s">
        <v>1069</v>
      </c>
      <c r="H34" s="42"/>
      <c r="I34" s="8"/>
      <c r="J34" s="4" t="s">
        <v>8</v>
      </c>
      <c r="L34" s="9"/>
    </row>
    <row r="35" spans="2:12" ht="33" customHeight="1">
      <c r="B35" s="42"/>
      <c r="C35" s="8"/>
      <c r="D35" s="6" t="s">
        <v>9</v>
      </c>
      <c r="E35" s="6">
        <v>5</v>
      </c>
      <c r="F35" s="7" t="s">
        <v>1070</v>
      </c>
      <c r="H35" s="42"/>
      <c r="I35" s="8"/>
      <c r="J35" s="6" t="s">
        <v>9</v>
      </c>
      <c r="K35" s="6"/>
      <c r="L35" s="7"/>
    </row>
    <row r="36" spans="2:12">
      <c r="B36" s="42"/>
      <c r="C36" s="8"/>
      <c r="D36" s="4" t="s">
        <v>10</v>
      </c>
      <c r="E36" s="4">
        <v>4.5</v>
      </c>
      <c r="F36" s="9" t="s">
        <v>1071</v>
      </c>
      <c r="H36" s="42"/>
      <c r="I36" s="8"/>
      <c r="J36" s="4" t="s">
        <v>10</v>
      </c>
      <c r="L36" s="9"/>
    </row>
    <row r="37" spans="2:12">
      <c r="B37" s="42"/>
      <c r="C37" s="8"/>
      <c r="D37" s="6" t="s">
        <v>11</v>
      </c>
      <c r="E37" s="6"/>
      <c r="F37" s="7"/>
      <c r="H37" s="42"/>
      <c r="I37" s="8"/>
      <c r="J37" s="6" t="s">
        <v>11</v>
      </c>
      <c r="K37" s="6">
        <v>1</v>
      </c>
      <c r="L37" s="7" t="s">
        <v>1072</v>
      </c>
    </row>
    <row r="38" spans="2:12">
      <c r="B38" s="42"/>
      <c r="C38" s="8"/>
      <c r="D38" s="4" t="s">
        <v>12</v>
      </c>
      <c r="F38" s="9"/>
      <c r="H38" s="42"/>
      <c r="I38" s="8"/>
      <c r="J38" s="4" t="s">
        <v>12</v>
      </c>
      <c r="K38" s="4">
        <v>5</v>
      </c>
      <c r="L38" s="9" t="s">
        <v>1073</v>
      </c>
    </row>
    <row r="39" spans="2:12">
      <c r="B39" s="42"/>
      <c r="C39" s="8"/>
      <c r="D39" s="6" t="s">
        <v>13</v>
      </c>
      <c r="E39" s="6">
        <v>3.5</v>
      </c>
      <c r="F39" s="7" t="s">
        <v>1074</v>
      </c>
      <c r="H39" s="42"/>
      <c r="I39" s="8"/>
      <c r="J39" s="6" t="s">
        <v>13</v>
      </c>
      <c r="K39" s="6"/>
      <c r="L39" s="7"/>
    </row>
    <row r="40" spans="2:12">
      <c r="B40" s="42"/>
      <c r="C40" s="10"/>
      <c r="D40" s="11"/>
      <c r="E40" s="11">
        <f>SUM(E33:E39)</f>
        <v>22</v>
      </c>
      <c r="F40" s="12"/>
      <c r="H40" s="42"/>
      <c r="I40" s="10"/>
      <c r="J40" s="11"/>
      <c r="K40" s="11">
        <f>SUM(K33:K39)</f>
        <v>10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2</v>
      </c>
      <c r="F43" s="7" t="s">
        <v>1075</v>
      </c>
      <c r="H43" s="42"/>
      <c r="I43" s="5"/>
      <c r="J43" s="6" t="s">
        <v>7</v>
      </c>
      <c r="K43" s="6">
        <v>4.5</v>
      </c>
      <c r="L43" s="7" t="s">
        <v>1076</v>
      </c>
    </row>
    <row r="44" spans="2:12">
      <c r="B44" s="42"/>
      <c r="C44" s="8"/>
      <c r="D44" s="4" t="s">
        <v>8</v>
      </c>
      <c r="F44" s="9"/>
      <c r="H44" s="42"/>
      <c r="I44" s="8"/>
      <c r="J44" s="4" t="s">
        <v>8</v>
      </c>
      <c r="K44" s="4">
        <v>2</v>
      </c>
      <c r="L44" s="9" t="s">
        <v>1077</v>
      </c>
    </row>
    <row r="45" spans="2:12">
      <c r="B45" s="42"/>
      <c r="C45" s="8"/>
      <c r="D45" s="6" t="s">
        <v>9</v>
      </c>
      <c r="E45" s="6"/>
      <c r="F45" s="7"/>
      <c r="H45" s="42"/>
      <c r="I45" s="8"/>
      <c r="J45" s="6" t="s">
        <v>9</v>
      </c>
      <c r="K45" s="6"/>
      <c r="L45" s="7"/>
    </row>
    <row r="46" spans="2:12">
      <c r="B46" s="42"/>
      <c r="C46" s="8"/>
      <c r="D46" s="4" t="s">
        <v>10</v>
      </c>
      <c r="F46" s="9"/>
      <c r="H46" s="42"/>
      <c r="I46" s="8"/>
      <c r="J46" s="4" t="s">
        <v>10</v>
      </c>
      <c r="K46" s="4">
        <v>3</v>
      </c>
      <c r="L46" s="9" t="s">
        <v>1078</v>
      </c>
    </row>
    <row r="47" spans="2:12">
      <c r="B47" s="42"/>
      <c r="C47" s="8"/>
      <c r="D47" s="6" t="s">
        <v>11</v>
      </c>
      <c r="E47" s="6"/>
      <c r="F47" s="7"/>
      <c r="H47" s="42"/>
      <c r="I47" s="8"/>
      <c r="J47" s="6" t="s">
        <v>11</v>
      </c>
      <c r="K47" s="6">
        <v>4</v>
      </c>
      <c r="L47" s="7" t="s">
        <v>1079</v>
      </c>
    </row>
    <row r="48" spans="2:12">
      <c r="B48" s="42"/>
      <c r="C48" s="8"/>
      <c r="D48" s="4" t="s">
        <v>12</v>
      </c>
      <c r="E48" s="4">
        <v>3</v>
      </c>
      <c r="F48" s="9" t="s">
        <v>1080</v>
      </c>
      <c r="H48" s="42"/>
      <c r="I48" s="8"/>
      <c r="J48" s="4" t="s">
        <v>12</v>
      </c>
      <c r="K48" s="4">
        <v>3</v>
      </c>
      <c r="L48" s="9" t="s">
        <v>1081</v>
      </c>
    </row>
    <row r="49" spans="2:12">
      <c r="B49" s="42"/>
      <c r="C49" s="8"/>
      <c r="D49" s="6" t="s">
        <v>13</v>
      </c>
      <c r="E49" s="6"/>
      <c r="F49" s="7"/>
      <c r="H49" s="42"/>
      <c r="I49" s="8"/>
      <c r="J49" s="6" t="s">
        <v>13</v>
      </c>
      <c r="K49" s="6"/>
      <c r="L49" s="7"/>
    </row>
    <row r="50" spans="2:12">
      <c r="B50" s="42"/>
      <c r="C50" s="10"/>
      <c r="D50" s="11"/>
      <c r="E50" s="11">
        <f>SUM(E43:E49)</f>
        <v>5</v>
      </c>
      <c r="F50" s="12"/>
      <c r="H50" s="42"/>
      <c r="I50" s="10"/>
      <c r="J50" s="11"/>
      <c r="K50" s="11">
        <f>SUM(K43:K49)</f>
        <v>16.5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0E64B-4143-4CC2-B03D-65201A1F3DD1}">
  <dimension ref="B2:L50"/>
  <sheetViews>
    <sheetView topLeftCell="A28" workbookViewId="0">
      <selection activeCell="K28" sqref="K2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c r="F2" s="3" t="s">
        <v>4</v>
      </c>
      <c r="H2" s="42" t="s">
        <v>5</v>
      </c>
      <c r="I2" s="1" t="s">
        <v>6</v>
      </c>
      <c r="J2" s="2" t="s">
        <v>2</v>
      </c>
      <c r="K2" s="2" t="s">
        <v>3</v>
      </c>
      <c r="L2" s="3" t="s">
        <v>4</v>
      </c>
    </row>
    <row r="3" spans="2:12" ht="27.75">
      <c r="B3" s="42"/>
      <c r="C3" s="5"/>
      <c r="D3" s="6" t="s">
        <v>7</v>
      </c>
      <c r="E3" s="6">
        <v>10.25</v>
      </c>
      <c r="F3" s="7" t="s">
        <v>1082</v>
      </c>
      <c r="H3" s="42"/>
      <c r="I3" s="5"/>
      <c r="J3" s="6" t="s">
        <v>7</v>
      </c>
      <c r="K3" s="6">
        <v>3</v>
      </c>
      <c r="L3" s="7" t="s">
        <v>1083</v>
      </c>
    </row>
    <row r="4" spans="2:12" ht="27.75">
      <c r="B4" s="42"/>
      <c r="C4" s="8"/>
      <c r="D4" s="4" t="s">
        <v>8</v>
      </c>
      <c r="E4" s="4">
        <v>8.25</v>
      </c>
      <c r="F4" s="9" t="s">
        <v>1084</v>
      </c>
      <c r="H4" s="42"/>
      <c r="I4" s="8"/>
      <c r="J4" s="4" t="s">
        <v>8</v>
      </c>
      <c r="K4" s="4">
        <v>1</v>
      </c>
      <c r="L4" s="9" t="s">
        <v>1085</v>
      </c>
    </row>
    <row r="5" spans="2:12" ht="27.75">
      <c r="B5" s="42"/>
      <c r="C5" s="8"/>
      <c r="D5" s="6" t="s">
        <v>9</v>
      </c>
      <c r="E5" s="6">
        <v>10.5</v>
      </c>
      <c r="F5" s="7" t="s">
        <v>1086</v>
      </c>
      <c r="H5" s="42"/>
      <c r="I5" s="8"/>
      <c r="J5" s="6" t="s">
        <v>9</v>
      </c>
      <c r="K5" s="6"/>
      <c r="L5" s="7"/>
    </row>
    <row r="6" spans="2:12" ht="27.75">
      <c r="B6" s="42"/>
      <c r="C6" s="8"/>
      <c r="D6" s="4" t="s">
        <v>10</v>
      </c>
      <c r="E6" s="4">
        <v>10</v>
      </c>
      <c r="F6" s="9" t="s">
        <v>1087</v>
      </c>
      <c r="H6" s="42"/>
      <c r="I6" s="8"/>
      <c r="J6" s="4" t="s">
        <v>10</v>
      </c>
      <c r="L6" s="9"/>
    </row>
    <row r="7" spans="2:12" ht="27.75">
      <c r="B7" s="42"/>
      <c r="C7" s="8"/>
      <c r="D7" s="6" t="s">
        <v>11</v>
      </c>
      <c r="E7" s="6">
        <v>6</v>
      </c>
      <c r="F7" s="7" t="s">
        <v>1088</v>
      </c>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v>0.5</v>
      </c>
      <c r="L9" s="7" t="s">
        <v>239</v>
      </c>
    </row>
    <row r="10" spans="2:12">
      <c r="B10" s="42"/>
      <c r="C10" s="10"/>
      <c r="D10" s="11"/>
      <c r="E10" s="11">
        <f>SUM(E3:E9)</f>
        <v>45</v>
      </c>
      <c r="F10" s="12"/>
      <c r="H10" s="42"/>
      <c r="I10" s="10"/>
      <c r="J10" s="11"/>
      <c r="K10" s="11">
        <f>SUM(K3:K9)</f>
        <v>4.5</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7</v>
      </c>
      <c r="F13" s="7" t="s">
        <v>1089</v>
      </c>
      <c r="H13" s="42"/>
      <c r="I13" s="5"/>
      <c r="J13" s="6" t="s">
        <v>7</v>
      </c>
      <c r="K13" s="6">
        <v>2</v>
      </c>
      <c r="L13" s="7" t="s">
        <v>1090</v>
      </c>
    </row>
    <row r="14" spans="2:12" ht="27.75">
      <c r="B14" s="42"/>
      <c r="C14" s="8"/>
      <c r="D14" s="4" t="s">
        <v>8</v>
      </c>
      <c r="E14" s="4">
        <v>4</v>
      </c>
      <c r="F14" s="9" t="s">
        <v>1091</v>
      </c>
      <c r="G14" s="4" t="s">
        <v>18</v>
      </c>
      <c r="H14" s="42"/>
      <c r="I14" s="8"/>
      <c r="J14" s="4" t="s">
        <v>8</v>
      </c>
      <c r="L14" s="9"/>
    </row>
    <row r="15" spans="2:12">
      <c r="B15" s="42"/>
      <c r="C15" s="8"/>
      <c r="D15" s="6" t="s">
        <v>9</v>
      </c>
      <c r="E15" s="6">
        <v>6</v>
      </c>
      <c r="F15" s="7" t="s">
        <v>1092</v>
      </c>
      <c r="H15" s="42"/>
      <c r="I15" s="8"/>
      <c r="J15" s="6" t="s">
        <v>9</v>
      </c>
      <c r="K15" s="6">
        <v>4</v>
      </c>
      <c r="L15" s="7" t="s">
        <v>1093</v>
      </c>
    </row>
    <row r="16" spans="2:12" ht="27.75">
      <c r="B16" s="42"/>
      <c r="C16" s="8"/>
      <c r="D16" s="4" t="s">
        <v>10</v>
      </c>
      <c r="E16" s="4">
        <v>3</v>
      </c>
      <c r="F16" s="7" t="s">
        <v>1094</v>
      </c>
      <c r="H16" s="42"/>
      <c r="I16" s="8"/>
      <c r="J16" s="4" t="s">
        <v>10</v>
      </c>
      <c r="K16" s="4">
        <v>1.5</v>
      </c>
      <c r="L16" s="9" t="s">
        <v>1095</v>
      </c>
    </row>
    <row r="17" spans="2:12">
      <c r="B17" s="42"/>
      <c r="C17" s="8"/>
      <c r="D17" s="6" t="s">
        <v>11</v>
      </c>
      <c r="E17" s="6">
        <v>1.5</v>
      </c>
      <c r="F17" s="4" t="s">
        <v>1096</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21.5</v>
      </c>
      <c r="F20" s="12"/>
      <c r="H20" s="42"/>
      <c r="I20" s="10"/>
      <c r="J20" s="11"/>
      <c r="K20" s="11">
        <f>SUM(K13:K19)</f>
        <v>7.5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5</v>
      </c>
      <c r="F23" s="7" t="s">
        <v>1097</v>
      </c>
      <c r="H23" s="42"/>
      <c r="I23" s="5"/>
      <c r="J23" s="6" t="s">
        <v>7</v>
      </c>
      <c r="K23" s="6">
        <v>2</v>
      </c>
      <c r="L23" s="7" t="s">
        <v>197</v>
      </c>
    </row>
    <row r="24" spans="2:12">
      <c r="B24" s="42"/>
      <c r="C24" s="8"/>
      <c r="D24" s="4" t="s">
        <v>8</v>
      </c>
      <c r="E24" s="4">
        <v>4.5</v>
      </c>
      <c r="F24" s="9" t="s">
        <v>1098</v>
      </c>
      <c r="H24" s="42"/>
      <c r="I24" s="8"/>
      <c r="J24" s="4" t="s">
        <v>8</v>
      </c>
      <c r="L24" s="9"/>
    </row>
    <row r="25" spans="2:12">
      <c r="B25" s="42"/>
      <c r="C25" s="8"/>
      <c r="D25" s="6" t="s">
        <v>9</v>
      </c>
      <c r="E25" s="6">
        <v>6</v>
      </c>
      <c r="F25" s="7" t="s">
        <v>1099</v>
      </c>
      <c r="H25" s="42"/>
      <c r="I25" s="8"/>
      <c r="J25" s="6" t="s">
        <v>9</v>
      </c>
      <c r="K25" s="6"/>
    </row>
    <row r="26" spans="2:12">
      <c r="B26" s="42"/>
      <c r="C26" s="8"/>
      <c r="D26" s="4" t="s">
        <v>10</v>
      </c>
      <c r="E26" s="4">
        <v>2</v>
      </c>
      <c r="F26" s="9" t="s">
        <v>1100</v>
      </c>
      <c r="H26" s="42"/>
      <c r="I26" s="8"/>
      <c r="J26" s="4" t="s">
        <v>10</v>
      </c>
      <c r="L26" s="7"/>
    </row>
    <row r="27" spans="2:12">
      <c r="B27" s="42"/>
      <c r="C27" s="8"/>
      <c r="D27" s="6" t="s">
        <v>11</v>
      </c>
      <c r="E27" s="6">
        <v>5</v>
      </c>
      <c r="F27" s="7" t="s">
        <v>1101</v>
      </c>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22.5</v>
      </c>
      <c r="F30" s="12"/>
      <c r="H30" s="42"/>
      <c r="I30" s="10"/>
      <c r="J30" s="11"/>
      <c r="K30" s="11">
        <f>SUM(K23:K29)</f>
        <v>2</v>
      </c>
      <c r="L30" s="32" t="s">
        <v>1028</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6.5</v>
      </c>
      <c r="F33" s="7" t="s">
        <v>1102</v>
      </c>
      <c r="H33" s="42"/>
      <c r="I33" s="5"/>
      <c r="J33" s="6" t="s">
        <v>7</v>
      </c>
      <c r="K33" s="6">
        <v>2</v>
      </c>
      <c r="L33" s="7" t="s">
        <v>1007</v>
      </c>
    </row>
    <row r="34" spans="2:12">
      <c r="B34" s="42"/>
      <c r="C34" s="8"/>
      <c r="D34" s="4" t="s">
        <v>8</v>
      </c>
      <c r="E34" s="4">
        <v>3.5</v>
      </c>
      <c r="F34" s="9" t="s">
        <v>1103</v>
      </c>
      <c r="H34" s="42"/>
      <c r="I34" s="8"/>
      <c r="J34" s="4" t="s">
        <v>8</v>
      </c>
      <c r="L34" s="9"/>
    </row>
    <row r="35" spans="2:12" ht="21.75" customHeight="1">
      <c r="B35" s="42"/>
      <c r="C35" s="8"/>
      <c r="D35" s="6" t="s">
        <v>9</v>
      </c>
      <c r="E35" s="6">
        <v>4.5</v>
      </c>
      <c r="F35" s="7" t="s">
        <v>1104</v>
      </c>
      <c r="H35" s="42"/>
      <c r="I35" s="8"/>
      <c r="J35" s="6" t="s">
        <v>9</v>
      </c>
      <c r="K35" s="6"/>
      <c r="L35" s="7"/>
    </row>
    <row r="36" spans="2:12">
      <c r="B36" s="42"/>
      <c r="C36" s="8"/>
      <c r="D36" s="4" t="s">
        <v>10</v>
      </c>
      <c r="E36" s="4">
        <v>4</v>
      </c>
      <c r="F36" s="9" t="s">
        <v>1105</v>
      </c>
      <c r="H36" s="42"/>
      <c r="I36" s="8"/>
      <c r="J36" s="4" t="s">
        <v>10</v>
      </c>
      <c r="L36" s="9"/>
    </row>
    <row r="37" spans="2:12">
      <c r="B37" s="42"/>
      <c r="C37" s="8"/>
      <c r="D37" s="6" t="s">
        <v>11</v>
      </c>
      <c r="E37" s="6">
        <v>4.5</v>
      </c>
      <c r="F37" s="7" t="s">
        <v>1106</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23</v>
      </c>
      <c r="F40" s="12"/>
      <c r="H40" s="42"/>
      <c r="I40" s="10"/>
      <c r="J40" s="11"/>
      <c r="K40" s="11"/>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6</v>
      </c>
      <c r="F43" s="7" t="s">
        <v>1107</v>
      </c>
      <c r="H43" s="42"/>
      <c r="I43" s="5"/>
      <c r="J43" s="6" t="s">
        <v>7</v>
      </c>
      <c r="K43" s="6">
        <v>4</v>
      </c>
      <c r="L43" s="7" t="s">
        <v>1108</v>
      </c>
    </row>
    <row r="44" spans="2:12">
      <c r="B44" s="42"/>
      <c r="C44" s="8"/>
      <c r="D44" s="4" t="s">
        <v>8</v>
      </c>
      <c r="E44" s="4">
        <v>2</v>
      </c>
      <c r="F44" s="9" t="s">
        <v>1109</v>
      </c>
      <c r="H44" s="42"/>
      <c r="I44" s="8"/>
      <c r="J44" s="4" t="s">
        <v>8</v>
      </c>
      <c r="K44" s="4">
        <v>4</v>
      </c>
      <c r="L44" s="9" t="s">
        <v>1110</v>
      </c>
    </row>
    <row r="45" spans="2:12" ht="27.75">
      <c r="B45" s="42"/>
      <c r="C45" s="8"/>
      <c r="D45" s="6" t="s">
        <v>9</v>
      </c>
      <c r="E45" s="6">
        <v>2</v>
      </c>
      <c r="F45" s="7" t="s">
        <v>1086</v>
      </c>
      <c r="H45" s="42"/>
      <c r="I45" s="8"/>
      <c r="J45" s="6" t="s">
        <v>9</v>
      </c>
      <c r="K45" s="6">
        <v>3</v>
      </c>
      <c r="L45" s="7" t="s">
        <v>1111</v>
      </c>
    </row>
    <row r="46" spans="2:12">
      <c r="B46" s="42"/>
      <c r="C46" s="8"/>
      <c r="D46" s="4" t="s">
        <v>10</v>
      </c>
      <c r="E46" s="4">
        <v>3</v>
      </c>
      <c r="F46" s="9" t="s">
        <v>1112</v>
      </c>
      <c r="H46" s="42"/>
      <c r="I46" s="8"/>
      <c r="J46" s="4" t="s">
        <v>10</v>
      </c>
      <c r="L46" s="9"/>
    </row>
    <row r="47" spans="2:12">
      <c r="B47" s="42"/>
      <c r="C47" s="8"/>
      <c r="D47" s="6" t="s">
        <v>11</v>
      </c>
      <c r="E47" s="6">
        <v>2</v>
      </c>
      <c r="F47" s="7" t="s">
        <v>1113</v>
      </c>
      <c r="H47" s="42"/>
      <c r="I47" s="8"/>
      <c r="J47" s="6" t="s">
        <v>11</v>
      </c>
      <c r="K47" s="6">
        <v>1</v>
      </c>
      <c r="L47" s="7" t="s">
        <v>1114</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15</v>
      </c>
      <c r="F50" s="12"/>
      <c r="H50" s="42"/>
      <c r="I50" s="10"/>
      <c r="J50" s="11"/>
      <c r="K50" s="11">
        <f>SUM(K43:K49)</f>
        <v>12</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C79D4-EB9A-4950-B9A2-8AC02243B0F6}">
  <dimension ref="B2:L50"/>
  <sheetViews>
    <sheetView topLeftCell="A33" workbookViewId="0">
      <selection activeCell="F43" sqref="F43"/>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8.5</v>
      </c>
      <c r="F3" s="7" t="s">
        <v>1115</v>
      </c>
      <c r="H3" s="42"/>
      <c r="I3" s="5"/>
      <c r="J3" s="6" t="s">
        <v>7</v>
      </c>
      <c r="K3" s="6">
        <v>0.5</v>
      </c>
      <c r="L3" s="7" t="s">
        <v>1116</v>
      </c>
    </row>
    <row r="4" spans="2:12" ht="41.25">
      <c r="B4" s="42"/>
      <c r="C4" s="8"/>
      <c r="D4" s="4" t="s">
        <v>8</v>
      </c>
      <c r="E4" s="4">
        <v>9.5</v>
      </c>
      <c r="F4" s="9" t="s">
        <v>1117</v>
      </c>
      <c r="H4" s="42"/>
      <c r="I4" s="8"/>
      <c r="J4" s="4" t="s">
        <v>8</v>
      </c>
      <c r="K4" s="4">
        <v>1</v>
      </c>
      <c r="L4" s="9" t="s">
        <v>1118</v>
      </c>
    </row>
    <row r="5" spans="2:12" ht="27.75">
      <c r="B5" s="42"/>
      <c r="C5" s="8"/>
      <c r="D5" s="6" t="s">
        <v>9</v>
      </c>
      <c r="E5" s="6">
        <v>8</v>
      </c>
      <c r="F5" s="7" t="s">
        <v>1119</v>
      </c>
      <c r="H5" s="42"/>
      <c r="I5" s="8"/>
      <c r="J5" s="6" t="s">
        <v>9</v>
      </c>
      <c r="K5" s="6">
        <v>1</v>
      </c>
      <c r="L5" s="7" t="s">
        <v>1120</v>
      </c>
    </row>
    <row r="6" spans="2:12" ht="41.25">
      <c r="B6" s="42"/>
      <c r="C6" s="8"/>
      <c r="D6" s="4" t="s">
        <v>10</v>
      </c>
      <c r="E6" s="4">
        <v>7</v>
      </c>
      <c r="F6" s="9" t="s">
        <v>1121</v>
      </c>
      <c r="H6" s="42"/>
      <c r="I6" s="8"/>
      <c r="J6" s="4" t="s">
        <v>10</v>
      </c>
      <c r="K6" s="4">
        <v>2</v>
      </c>
      <c r="L6" s="9" t="s">
        <v>1122</v>
      </c>
    </row>
    <row r="7" spans="2:12" ht="27.75">
      <c r="B7" s="42"/>
      <c r="C7" s="8"/>
      <c r="D7" s="6" t="s">
        <v>11</v>
      </c>
      <c r="E7" s="6">
        <v>8</v>
      </c>
      <c r="F7" s="7" t="s">
        <v>1123</v>
      </c>
      <c r="H7" s="42"/>
      <c r="I7" s="8"/>
      <c r="J7" s="6" t="s">
        <v>11</v>
      </c>
      <c r="K7" s="6">
        <v>3</v>
      </c>
      <c r="L7" s="7" t="s">
        <v>1124</v>
      </c>
    </row>
    <row r="8" spans="2:12">
      <c r="B8" s="42"/>
      <c r="C8" s="8"/>
      <c r="D8" s="4" t="s">
        <v>12</v>
      </c>
      <c r="F8" s="9"/>
      <c r="H8" s="42"/>
      <c r="I8" s="8"/>
      <c r="J8" s="4" t="s">
        <v>12</v>
      </c>
      <c r="L8" s="9"/>
    </row>
    <row r="9" spans="2:12">
      <c r="B9" s="42"/>
      <c r="C9" s="8"/>
      <c r="D9" s="6" t="s">
        <v>13</v>
      </c>
      <c r="E9" s="6"/>
      <c r="F9" s="7"/>
      <c r="H9" s="42"/>
      <c r="I9" s="8"/>
      <c r="J9" s="6" t="s">
        <v>13</v>
      </c>
      <c r="K9" s="6">
        <v>2</v>
      </c>
      <c r="L9" s="7" t="s">
        <v>1125</v>
      </c>
    </row>
    <row r="10" spans="2:12">
      <c r="B10" s="42"/>
      <c r="C10" s="10"/>
      <c r="D10" s="11"/>
      <c r="E10" s="11">
        <f>SUM(E3:E9)</f>
        <v>41</v>
      </c>
      <c r="F10" s="12"/>
      <c r="H10" s="42"/>
      <c r="I10" s="10"/>
      <c r="J10" s="11"/>
      <c r="K10" s="11">
        <f>SUM(K3:K9)</f>
        <v>9.5</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5</v>
      </c>
      <c r="F13" s="7" t="s">
        <v>1126</v>
      </c>
      <c r="H13" s="42"/>
      <c r="I13" s="5"/>
      <c r="J13" s="6" t="s">
        <v>7</v>
      </c>
      <c r="K13" s="6">
        <v>3</v>
      </c>
      <c r="L13" s="7" t="s">
        <v>748</v>
      </c>
    </row>
    <row r="14" spans="2:12" ht="54.75">
      <c r="B14" s="42"/>
      <c r="C14" s="8"/>
      <c r="D14" s="4" t="s">
        <v>8</v>
      </c>
      <c r="E14" s="4">
        <v>5</v>
      </c>
      <c r="F14" s="9" t="s">
        <v>1127</v>
      </c>
      <c r="G14" s="4" t="s">
        <v>18</v>
      </c>
      <c r="H14" s="42"/>
      <c r="I14" s="8"/>
      <c r="J14" s="4" t="s">
        <v>8</v>
      </c>
      <c r="K14" s="4">
        <v>2</v>
      </c>
      <c r="L14" s="9" t="s">
        <v>1128</v>
      </c>
    </row>
    <row r="15" spans="2:12" ht="27.75">
      <c r="B15" s="42"/>
      <c r="C15" s="8"/>
      <c r="D15" s="6" t="s">
        <v>9</v>
      </c>
      <c r="E15" s="6">
        <v>4</v>
      </c>
      <c r="F15" s="7" t="s">
        <v>1129</v>
      </c>
      <c r="H15" s="42"/>
      <c r="I15" s="8"/>
      <c r="J15" s="6" t="s">
        <v>9</v>
      </c>
      <c r="K15" s="6">
        <v>2.5</v>
      </c>
      <c r="L15" s="7" t="s">
        <v>1130</v>
      </c>
    </row>
    <row r="16" spans="2:12">
      <c r="B16" s="42"/>
      <c r="C16" s="8"/>
      <c r="D16" s="4" t="s">
        <v>10</v>
      </c>
      <c r="E16" s="4">
        <v>2</v>
      </c>
      <c r="F16" s="9" t="s">
        <v>1131</v>
      </c>
      <c r="H16" s="42"/>
      <c r="I16" s="8"/>
      <c r="J16" s="4" t="s">
        <v>10</v>
      </c>
      <c r="K16" s="4">
        <v>1</v>
      </c>
      <c r="L16" s="9" t="s">
        <v>1132</v>
      </c>
    </row>
    <row r="17" spans="2:12">
      <c r="B17" s="42"/>
      <c r="C17" s="8"/>
      <c r="D17" s="6" t="s">
        <v>11</v>
      </c>
      <c r="E17" s="6"/>
      <c r="F17" s="7"/>
      <c r="H17" s="42"/>
      <c r="I17" s="8"/>
      <c r="J17" s="6" t="s">
        <v>11</v>
      </c>
      <c r="K17" s="6"/>
      <c r="L17" s="7"/>
    </row>
    <row r="18" spans="2:12">
      <c r="B18" s="42"/>
      <c r="C18" s="8"/>
      <c r="D18" s="4" t="s">
        <v>12</v>
      </c>
      <c r="F18" s="9"/>
      <c r="H18" s="42"/>
      <c r="I18" s="8"/>
      <c r="J18" s="4" t="s">
        <v>12</v>
      </c>
      <c r="L18" s="9"/>
    </row>
    <row r="19" spans="2:12">
      <c r="B19" s="42"/>
      <c r="C19" s="8"/>
      <c r="D19" s="6" t="s">
        <v>13</v>
      </c>
      <c r="E19" s="6">
        <v>2</v>
      </c>
      <c r="F19" s="32" t="s">
        <v>1133</v>
      </c>
      <c r="H19" s="42"/>
      <c r="I19" s="8"/>
      <c r="J19" s="6" t="s">
        <v>13</v>
      </c>
      <c r="K19" s="6"/>
      <c r="L19" s="7"/>
    </row>
    <row r="20" spans="2:12">
      <c r="B20" s="42"/>
      <c r="C20" s="10"/>
      <c r="D20" s="11"/>
      <c r="E20" s="11">
        <f>SUM(E13:E19)</f>
        <v>18</v>
      </c>
      <c r="F20" s="12"/>
      <c r="H20" s="42"/>
      <c r="I20" s="10"/>
      <c r="J20" s="11"/>
      <c r="K20" s="11">
        <f>SUM(K13:K19)</f>
        <v>8.5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6.5</v>
      </c>
      <c r="F23" s="7" t="s">
        <v>1134</v>
      </c>
      <c r="H23" s="42"/>
      <c r="I23" s="5"/>
      <c r="J23" s="6" t="s">
        <v>7</v>
      </c>
      <c r="K23" s="6">
        <v>2</v>
      </c>
      <c r="L23" s="7" t="s">
        <v>401</v>
      </c>
    </row>
    <row r="24" spans="2:12" ht="27.75">
      <c r="B24" s="42"/>
      <c r="C24" s="8"/>
      <c r="D24" s="4" t="s">
        <v>8</v>
      </c>
      <c r="E24" s="4">
        <v>6</v>
      </c>
      <c r="F24" s="9" t="s">
        <v>1135</v>
      </c>
      <c r="H24" s="42"/>
      <c r="I24" s="8"/>
      <c r="J24" s="4" t="s">
        <v>8</v>
      </c>
      <c r="L24" s="9"/>
    </row>
    <row r="25" spans="2:12" ht="27.75">
      <c r="B25" s="42"/>
      <c r="C25" s="8"/>
      <c r="D25" s="6" t="s">
        <v>9</v>
      </c>
      <c r="E25" s="6">
        <v>4</v>
      </c>
      <c r="F25" s="7" t="s">
        <v>1136</v>
      </c>
      <c r="H25" s="42"/>
      <c r="I25" s="8"/>
      <c r="J25" s="6" t="s">
        <v>9</v>
      </c>
      <c r="K25" s="6">
        <v>3.5</v>
      </c>
      <c r="L25" s="7" t="s">
        <v>1137</v>
      </c>
    </row>
    <row r="26" spans="2:12" ht="27.75">
      <c r="B26" s="42"/>
      <c r="C26" s="8"/>
      <c r="D26" s="4" t="s">
        <v>10</v>
      </c>
      <c r="E26" s="4">
        <v>5</v>
      </c>
      <c r="F26" s="9" t="s">
        <v>1138</v>
      </c>
      <c r="H26" s="42"/>
      <c r="I26" s="8"/>
      <c r="J26" s="4" t="s">
        <v>10</v>
      </c>
      <c r="L26" s="9"/>
    </row>
    <row r="27" spans="2:12">
      <c r="B27" s="42"/>
      <c r="C27" s="8"/>
      <c r="D27" s="6" t="s">
        <v>11</v>
      </c>
      <c r="E27" s="6">
        <v>4.5</v>
      </c>
      <c r="F27" s="7" t="s">
        <v>1139</v>
      </c>
      <c r="H27" s="42"/>
      <c r="I27" s="8"/>
      <c r="J27" s="6" t="s">
        <v>11</v>
      </c>
      <c r="K27" s="6">
        <v>3</v>
      </c>
      <c r="L27" s="7" t="s">
        <v>1140</v>
      </c>
    </row>
    <row r="28" spans="2:12">
      <c r="B28" s="42"/>
      <c r="C28" s="8"/>
      <c r="D28" s="4" t="s">
        <v>12</v>
      </c>
      <c r="F28" s="9"/>
      <c r="H28" s="42"/>
      <c r="I28" s="8"/>
      <c r="J28" s="4" t="s">
        <v>12</v>
      </c>
      <c r="L28" s="9"/>
    </row>
    <row r="29" spans="2:12">
      <c r="B29" s="42"/>
      <c r="C29" s="8"/>
      <c r="D29" s="6" t="s">
        <v>13</v>
      </c>
      <c r="E29" s="6"/>
      <c r="F29" s="7"/>
      <c r="H29" s="42"/>
      <c r="I29" s="8"/>
      <c r="J29" s="6" t="s">
        <v>13</v>
      </c>
      <c r="K29" s="6">
        <v>2</v>
      </c>
      <c r="L29" s="7" t="s">
        <v>1141</v>
      </c>
    </row>
    <row r="30" spans="2:12">
      <c r="B30" s="42"/>
      <c r="C30" s="10"/>
      <c r="D30" s="11"/>
      <c r="E30" s="11">
        <f>SUM(E23:E29)</f>
        <v>26</v>
      </c>
      <c r="F30" s="12"/>
      <c r="H30" s="42"/>
      <c r="I30" s="10"/>
      <c r="J30" s="11"/>
      <c r="K30" s="11">
        <f>SUM(K23:K29)</f>
        <v>10.5</v>
      </c>
      <c r="L30" s="32" t="s">
        <v>1028</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4.5</v>
      </c>
      <c r="F33" s="7" t="s">
        <v>1142</v>
      </c>
      <c r="H33" s="42"/>
      <c r="I33" s="5"/>
      <c r="J33" s="6" t="s">
        <v>7</v>
      </c>
      <c r="K33" s="6">
        <v>3</v>
      </c>
      <c r="L33" s="7" t="s">
        <v>1143</v>
      </c>
    </row>
    <row r="34" spans="2:12" ht="27.75">
      <c r="B34" s="42"/>
      <c r="C34" s="8"/>
      <c r="D34" s="4" t="s">
        <v>8</v>
      </c>
      <c r="E34" s="4">
        <v>5</v>
      </c>
      <c r="F34" s="9" t="s">
        <v>1144</v>
      </c>
      <c r="H34" s="42"/>
      <c r="I34" s="8"/>
      <c r="J34" s="4" t="s">
        <v>8</v>
      </c>
      <c r="L34" s="9"/>
    </row>
    <row r="35" spans="2:12" ht="15" customHeight="1">
      <c r="B35" s="42"/>
      <c r="C35" s="8"/>
      <c r="D35" s="6" t="s">
        <v>9</v>
      </c>
      <c r="E35" s="6">
        <v>4</v>
      </c>
      <c r="F35" s="7" t="s">
        <v>1145</v>
      </c>
      <c r="H35" s="42"/>
      <c r="I35" s="8"/>
      <c r="J35" s="6" t="s">
        <v>9</v>
      </c>
      <c r="K35" s="6">
        <v>4</v>
      </c>
      <c r="L35" s="7" t="s">
        <v>1146</v>
      </c>
    </row>
    <row r="36" spans="2:12" ht="27.75">
      <c r="B36" s="42"/>
      <c r="C36" s="8"/>
      <c r="D36" s="4" t="s">
        <v>10</v>
      </c>
      <c r="E36" s="4">
        <v>4</v>
      </c>
      <c r="F36" s="9" t="s">
        <v>1147</v>
      </c>
      <c r="H36" s="42"/>
      <c r="I36" s="8"/>
      <c r="J36" s="4" t="s">
        <v>10</v>
      </c>
      <c r="L36" s="9"/>
    </row>
    <row r="37" spans="2:12">
      <c r="B37" s="42"/>
      <c r="C37" s="8"/>
      <c r="D37" s="6" t="s">
        <v>11</v>
      </c>
      <c r="E37" s="6">
        <v>1.5</v>
      </c>
      <c r="F37" s="7" t="s">
        <v>1148</v>
      </c>
      <c r="H37" s="42"/>
      <c r="I37" s="8"/>
      <c r="J37" s="6" t="s">
        <v>11</v>
      </c>
      <c r="K37" s="6"/>
      <c r="L37" s="7"/>
    </row>
    <row r="38" spans="2:12">
      <c r="B38" s="42"/>
      <c r="C38" s="8"/>
      <c r="D38" s="4" t="s">
        <v>12</v>
      </c>
      <c r="F38" s="9"/>
      <c r="H38" s="42"/>
      <c r="I38" s="8"/>
      <c r="J38" s="4" t="s">
        <v>12</v>
      </c>
      <c r="K38" s="4">
        <v>2</v>
      </c>
      <c r="L38" s="9" t="s">
        <v>1149</v>
      </c>
    </row>
    <row r="39" spans="2:12">
      <c r="B39" s="42"/>
      <c r="C39" s="8"/>
      <c r="D39" s="6" t="s">
        <v>13</v>
      </c>
      <c r="E39" s="6">
        <v>1</v>
      </c>
      <c r="F39" s="7" t="s">
        <v>1150</v>
      </c>
      <c r="H39" s="42"/>
      <c r="I39" s="8"/>
      <c r="J39" s="6" t="s">
        <v>13</v>
      </c>
      <c r="K39" s="6"/>
      <c r="L39" s="7"/>
    </row>
    <row r="40" spans="2:12">
      <c r="B40" s="42"/>
      <c r="C40" s="10"/>
      <c r="D40" s="11"/>
      <c r="E40" s="11">
        <f>SUM(E33:E39)</f>
        <v>20</v>
      </c>
      <c r="F40" s="12"/>
      <c r="H40" s="42"/>
      <c r="I40" s="10"/>
      <c r="J40" s="11"/>
      <c r="K40" s="11">
        <f>SUM(K33:K39)</f>
        <v>9</v>
      </c>
      <c r="L40" s="12" t="s">
        <v>1151</v>
      </c>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6</v>
      </c>
      <c r="F43" s="7" t="s">
        <v>1152</v>
      </c>
      <c r="H43" s="42"/>
      <c r="I43" s="5"/>
      <c r="J43" s="6" t="s">
        <v>7</v>
      </c>
      <c r="K43" s="6">
        <v>3.5</v>
      </c>
      <c r="L43" s="7" t="s">
        <v>1108</v>
      </c>
    </row>
    <row r="44" spans="2:12">
      <c r="B44" s="42"/>
      <c r="C44" s="8"/>
      <c r="D44" s="4" t="s">
        <v>8</v>
      </c>
      <c r="E44" s="4">
        <v>3</v>
      </c>
      <c r="F44" s="9" t="s">
        <v>1153</v>
      </c>
      <c r="H44" s="42"/>
      <c r="I44" s="8"/>
      <c r="J44" s="4" t="s">
        <v>8</v>
      </c>
      <c r="L44" s="9"/>
    </row>
    <row r="45" spans="2:12">
      <c r="B45" s="42"/>
      <c r="C45" s="8"/>
      <c r="D45" s="6" t="s">
        <v>9</v>
      </c>
      <c r="E45" s="6"/>
      <c r="F45" s="7"/>
      <c r="H45" s="42"/>
      <c r="I45" s="8"/>
      <c r="J45" s="6" t="s">
        <v>9</v>
      </c>
      <c r="K45" s="6"/>
      <c r="L45" s="7"/>
    </row>
    <row r="46" spans="2:12">
      <c r="B46" s="42"/>
      <c r="C46" s="8"/>
      <c r="D46" s="4" t="s">
        <v>10</v>
      </c>
      <c r="E46" s="4">
        <v>1</v>
      </c>
      <c r="F46" s="9" t="s">
        <v>1154</v>
      </c>
      <c r="H46" s="42"/>
      <c r="I46" s="8"/>
      <c r="J46" s="4" t="s">
        <v>10</v>
      </c>
      <c r="L46" s="9"/>
    </row>
    <row r="47" spans="2:12">
      <c r="B47" s="42"/>
      <c r="C47" s="8"/>
      <c r="D47" s="6" t="s">
        <v>11</v>
      </c>
      <c r="E47" s="6"/>
      <c r="F47" s="7"/>
      <c r="H47" s="42"/>
      <c r="I47" s="8"/>
      <c r="J47" s="6" t="s">
        <v>11</v>
      </c>
      <c r="K47" s="6">
        <v>1.5</v>
      </c>
      <c r="L47" s="7" t="s">
        <v>1155</v>
      </c>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10</v>
      </c>
      <c r="F50" s="12"/>
      <c r="H50" s="42"/>
      <c r="I50" s="10"/>
      <c r="J50" s="11"/>
      <c r="K50" s="11">
        <f>SUM(K43:K49)</f>
        <v>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4B2A-DA04-41BD-AD89-A695D8065E52}">
  <dimension ref="B2:L50"/>
  <sheetViews>
    <sheetView topLeftCell="A30" workbookViewId="0">
      <selection activeCell="F45" sqref="F4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10</v>
      </c>
      <c r="F3" s="7" t="s">
        <v>1156</v>
      </c>
      <c r="H3" s="42"/>
      <c r="I3" s="5"/>
      <c r="J3" s="6" t="s">
        <v>7</v>
      </c>
      <c r="K3" s="6">
        <v>3</v>
      </c>
      <c r="L3" s="7" t="s">
        <v>1157</v>
      </c>
    </row>
    <row r="4" spans="2:12" ht="27.75">
      <c r="B4" s="42"/>
      <c r="C4" s="8"/>
      <c r="D4" s="4" t="s">
        <v>8</v>
      </c>
      <c r="E4" s="4">
        <v>7</v>
      </c>
      <c r="F4" s="9" t="s">
        <v>1158</v>
      </c>
      <c r="H4" s="42"/>
      <c r="I4" s="8"/>
      <c r="J4" s="4" t="s">
        <v>8</v>
      </c>
      <c r="K4" s="4">
        <v>2</v>
      </c>
      <c r="L4" s="9" t="s">
        <v>1159</v>
      </c>
    </row>
    <row r="5" spans="2:12">
      <c r="B5" s="42"/>
      <c r="C5" s="8"/>
      <c r="D5" s="6" t="s">
        <v>9</v>
      </c>
      <c r="E5" s="6">
        <v>4</v>
      </c>
      <c r="F5" s="7" t="s">
        <v>1160</v>
      </c>
      <c r="H5" s="42"/>
      <c r="I5" s="8"/>
      <c r="J5" s="6" t="s">
        <v>9</v>
      </c>
      <c r="K5" s="6"/>
      <c r="L5" s="7"/>
    </row>
    <row r="6" spans="2:12" ht="27.75">
      <c r="B6" s="42"/>
      <c r="C6" s="8"/>
      <c r="D6" s="4" t="s">
        <v>10</v>
      </c>
      <c r="E6" s="4">
        <v>7.5</v>
      </c>
      <c r="F6" s="9" t="s">
        <v>1161</v>
      </c>
      <c r="H6" s="42"/>
      <c r="I6" s="8"/>
      <c r="J6" s="4" t="s">
        <v>10</v>
      </c>
      <c r="L6" s="9"/>
    </row>
    <row r="7" spans="2:12" ht="27.75">
      <c r="B7" s="42"/>
      <c r="C7" s="8"/>
      <c r="D7" s="6" t="s">
        <v>11</v>
      </c>
      <c r="E7" s="6">
        <v>8</v>
      </c>
      <c r="F7" s="7" t="s">
        <v>1162</v>
      </c>
      <c r="H7" s="42"/>
      <c r="I7" s="8"/>
      <c r="J7" s="6" t="s">
        <v>11</v>
      </c>
      <c r="K7" s="6"/>
      <c r="L7" s="7"/>
    </row>
    <row r="8" spans="2:12">
      <c r="B8" s="42"/>
      <c r="C8" s="8"/>
      <c r="D8" s="4" t="s">
        <v>12</v>
      </c>
      <c r="F8" s="9"/>
      <c r="H8" s="42"/>
      <c r="I8" s="8"/>
      <c r="J8" s="4" t="s">
        <v>12</v>
      </c>
      <c r="L8" s="9"/>
    </row>
    <row r="9" spans="2:12">
      <c r="B9" s="42"/>
      <c r="C9" s="8"/>
      <c r="D9" s="6" t="s">
        <v>13</v>
      </c>
      <c r="E9" s="6">
        <v>0.5</v>
      </c>
      <c r="F9" s="7" t="s">
        <v>148</v>
      </c>
      <c r="H9" s="42"/>
      <c r="I9" s="8"/>
      <c r="J9" s="6" t="s">
        <v>13</v>
      </c>
      <c r="K9" s="6">
        <v>2</v>
      </c>
      <c r="L9" s="7" t="s">
        <v>1163</v>
      </c>
    </row>
    <row r="10" spans="2:12">
      <c r="B10" s="42"/>
      <c r="C10" s="10"/>
      <c r="D10" s="11"/>
      <c r="E10" s="11">
        <f>SUM(E3:E9)</f>
        <v>37</v>
      </c>
      <c r="F10" s="12"/>
      <c r="H10" s="42"/>
      <c r="I10" s="10"/>
      <c r="J10" s="11"/>
      <c r="K10" s="11">
        <f>SUM(K3:K9)</f>
        <v>7</v>
      </c>
      <c r="L10" s="12"/>
    </row>
    <row r="12" spans="2:12">
      <c r="B12" s="42" t="s">
        <v>14</v>
      </c>
      <c r="C12" s="1" t="s">
        <v>15</v>
      </c>
      <c r="D12" s="2" t="s">
        <v>2</v>
      </c>
      <c r="E12" s="2" t="s">
        <v>3</v>
      </c>
      <c r="F12" s="3" t="s">
        <v>4</v>
      </c>
      <c r="H12" s="42" t="s">
        <v>16</v>
      </c>
      <c r="I12" s="1" t="s">
        <v>17</v>
      </c>
      <c r="J12" s="2" t="s">
        <v>2</v>
      </c>
      <c r="K12" s="2" t="s">
        <v>3</v>
      </c>
      <c r="L12" s="3" t="s">
        <v>4</v>
      </c>
    </row>
    <row r="13" spans="2:12" ht="27.75">
      <c r="B13" s="42"/>
      <c r="C13" s="5"/>
      <c r="D13" s="6" t="s">
        <v>7</v>
      </c>
      <c r="E13" s="6">
        <v>6</v>
      </c>
      <c r="F13" s="7" t="s">
        <v>1164</v>
      </c>
      <c r="H13" s="42"/>
      <c r="I13" s="5"/>
      <c r="J13" s="6" t="s">
        <v>7</v>
      </c>
      <c r="K13" s="6">
        <v>3</v>
      </c>
      <c r="L13" s="7" t="s">
        <v>1165</v>
      </c>
    </row>
    <row r="14" spans="2:12" ht="27.75">
      <c r="B14" s="42"/>
      <c r="C14" s="8"/>
      <c r="D14" s="4" t="s">
        <v>8</v>
      </c>
      <c r="E14" s="4">
        <v>7</v>
      </c>
      <c r="F14" s="9" t="s">
        <v>1166</v>
      </c>
      <c r="G14" s="4" t="s">
        <v>18</v>
      </c>
      <c r="H14" s="42"/>
      <c r="I14" s="8"/>
      <c r="J14" s="4" t="s">
        <v>8</v>
      </c>
      <c r="K14" s="4">
        <v>5</v>
      </c>
      <c r="L14" s="9" t="s">
        <v>1167</v>
      </c>
    </row>
    <row r="15" spans="2:12">
      <c r="B15" s="42"/>
      <c r="C15" s="8"/>
      <c r="D15" s="6" t="s">
        <v>9</v>
      </c>
      <c r="E15" s="6">
        <v>2</v>
      </c>
      <c r="F15" s="7" t="s">
        <v>1168</v>
      </c>
      <c r="H15" s="42"/>
      <c r="I15" s="8"/>
      <c r="J15" s="6" t="s">
        <v>9</v>
      </c>
      <c r="K15" s="6">
        <v>0.5</v>
      </c>
      <c r="L15" s="7" t="s">
        <v>1169</v>
      </c>
    </row>
    <row r="16" spans="2:12" ht="27.75">
      <c r="B16" s="42"/>
      <c r="C16" s="8"/>
      <c r="D16" s="4" t="s">
        <v>10</v>
      </c>
      <c r="E16" s="4">
        <v>4</v>
      </c>
      <c r="F16" s="9" t="s">
        <v>1170</v>
      </c>
      <c r="H16" s="42"/>
      <c r="I16" s="8"/>
      <c r="J16" s="4" t="s">
        <v>10</v>
      </c>
      <c r="K16" s="4">
        <v>1</v>
      </c>
      <c r="L16" s="9" t="s">
        <v>1171</v>
      </c>
    </row>
    <row r="17" spans="2:12">
      <c r="B17" s="42"/>
      <c r="C17" s="8"/>
      <c r="D17" s="6" t="s">
        <v>11</v>
      </c>
      <c r="E17" s="6">
        <v>5</v>
      </c>
      <c r="F17" s="7" t="s">
        <v>1172</v>
      </c>
      <c r="H17" s="42"/>
      <c r="I17" s="8"/>
      <c r="J17" s="6" t="s">
        <v>11</v>
      </c>
      <c r="K17" s="6"/>
      <c r="L17" s="7"/>
    </row>
    <row r="18" spans="2:12" ht="27.75">
      <c r="B18" s="42"/>
      <c r="C18" s="8"/>
      <c r="D18" s="4" t="s">
        <v>12</v>
      </c>
      <c r="E18" s="4">
        <v>4</v>
      </c>
      <c r="F18" s="9" t="s">
        <v>1173</v>
      </c>
      <c r="H18" s="42"/>
      <c r="I18" s="8"/>
      <c r="J18" s="4" t="s">
        <v>12</v>
      </c>
      <c r="L18" s="9"/>
    </row>
    <row r="19" spans="2:12">
      <c r="B19" s="42"/>
      <c r="C19" s="8"/>
      <c r="D19" s="6" t="s">
        <v>13</v>
      </c>
      <c r="E19" s="6">
        <v>1</v>
      </c>
      <c r="F19" s="7" t="s">
        <v>1174</v>
      </c>
      <c r="H19" s="42"/>
      <c r="I19" s="8"/>
      <c r="J19" s="6" t="s">
        <v>13</v>
      </c>
      <c r="K19" s="6"/>
      <c r="L19" s="7"/>
    </row>
    <row r="20" spans="2:12">
      <c r="B20" s="42"/>
      <c r="C20" s="10"/>
      <c r="D20" s="11"/>
      <c r="E20" s="11">
        <f>SUM(E13:E19)</f>
        <v>29</v>
      </c>
      <c r="F20" s="12"/>
      <c r="H20" s="42"/>
      <c r="I20" s="10"/>
      <c r="J20" s="11"/>
      <c r="K20" s="11">
        <f>SUM(K13:K19)</f>
        <v>9.5</v>
      </c>
      <c r="L20" s="12"/>
    </row>
    <row r="22" spans="2:12">
      <c r="B22" s="42" t="s">
        <v>19</v>
      </c>
      <c r="C22" s="1" t="s">
        <v>20</v>
      </c>
      <c r="D22" s="2" t="s">
        <v>2</v>
      </c>
      <c r="E22" s="2" t="s">
        <v>3</v>
      </c>
      <c r="F22" s="38" t="s">
        <v>4</v>
      </c>
      <c r="H22" s="42" t="s">
        <v>21</v>
      </c>
      <c r="I22" s="1" t="s">
        <v>22</v>
      </c>
      <c r="J22" s="2" t="s">
        <v>2</v>
      </c>
      <c r="K22" s="2" t="s">
        <v>3</v>
      </c>
      <c r="L22" s="3" t="s">
        <v>4</v>
      </c>
    </row>
    <row r="23" spans="2:12">
      <c r="B23" s="42"/>
      <c r="C23" s="5"/>
      <c r="D23" s="6" t="s">
        <v>7</v>
      </c>
      <c r="E23" s="6">
        <v>7.5</v>
      </c>
      <c r="F23" s="39" t="s">
        <v>1175</v>
      </c>
      <c r="H23" s="42"/>
      <c r="I23" s="5"/>
      <c r="J23" s="6" t="s">
        <v>7</v>
      </c>
      <c r="K23" s="6">
        <v>3</v>
      </c>
      <c r="L23" s="7" t="s">
        <v>1176</v>
      </c>
    </row>
    <row r="24" spans="2:12">
      <c r="B24" s="42"/>
      <c r="C24" s="8"/>
      <c r="D24" s="4" t="s">
        <v>8</v>
      </c>
      <c r="E24" s="4">
        <v>7</v>
      </c>
      <c r="F24" s="9" t="s">
        <v>1177</v>
      </c>
      <c r="H24" s="42"/>
      <c r="I24" s="8"/>
      <c r="J24" s="4" t="s">
        <v>8</v>
      </c>
      <c r="L24" s="9"/>
    </row>
    <row r="25" spans="2:12" ht="27.75">
      <c r="B25" s="42"/>
      <c r="C25" s="8"/>
      <c r="D25" s="6" t="s">
        <v>9</v>
      </c>
      <c r="E25" s="6">
        <v>3</v>
      </c>
      <c r="F25" s="7" t="s">
        <v>1178</v>
      </c>
      <c r="H25" s="42"/>
      <c r="I25" s="8"/>
      <c r="J25" s="6" t="s">
        <v>9</v>
      </c>
      <c r="K25" s="6"/>
      <c r="L25" s="7"/>
    </row>
    <row r="26" spans="2:12">
      <c r="B26" s="42"/>
      <c r="C26" s="8"/>
      <c r="D26" s="4" t="s">
        <v>10</v>
      </c>
      <c r="E26" s="4">
        <v>5</v>
      </c>
      <c r="F26" s="9" t="s">
        <v>1179</v>
      </c>
      <c r="H26" s="42"/>
      <c r="I26" s="8"/>
      <c r="J26" s="4" t="s">
        <v>10</v>
      </c>
      <c r="L26" s="9"/>
    </row>
    <row r="27" spans="2:12">
      <c r="B27" s="42"/>
      <c r="C27" s="8"/>
      <c r="D27" s="6" t="s">
        <v>11</v>
      </c>
      <c r="E27" s="6">
        <v>5</v>
      </c>
      <c r="F27" s="7" t="s">
        <v>1180</v>
      </c>
      <c r="H27" s="42"/>
      <c r="I27" s="8"/>
      <c r="J27" s="6" t="s">
        <v>11</v>
      </c>
      <c r="K27" s="6"/>
      <c r="L27" s="7"/>
    </row>
    <row r="28" spans="2:12">
      <c r="B28" s="42"/>
      <c r="C28" s="8"/>
      <c r="D28" s="4" t="s">
        <v>12</v>
      </c>
      <c r="E28" s="4">
        <v>1.5</v>
      </c>
      <c r="F28" s="9" t="s">
        <v>1181</v>
      </c>
      <c r="H28" s="42"/>
      <c r="I28" s="8"/>
      <c r="J28" s="4" t="s">
        <v>12</v>
      </c>
      <c r="L28" s="9"/>
    </row>
    <row r="29" spans="2:12">
      <c r="B29" s="42"/>
      <c r="C29" s="8"/>
      <c r="D29" s="6" t="s">
        <v>13</v>
      </c>
      <c r="E29" s="6"/>
      <c r="F29" s="7"/>
      <c r="H29" s="42"/>
      <c r="I29" s="8"/>
      <c r="J29" s="6" t="s">
        <v>13</v>
      </c>
      <c r="K29" s="6">
        <v>2</v>
      </c>
      <c r="L29" s="7" t="s">
        <v>1182</v>
      </c>
    </row>
    <row r="30" spans="2:12">
      <c r="B30" s="42"/>
      <c r="C30" s="10"/>
      <c r="D30" s="11"/>
      <c r="E30" s="11">
        <f>SUM(E23:E29)</f>
        <v>29</v>
      </c>
      <c r="F30" s="12"/>
      <c r="H30" s="42"/>
      <c r="I30" s="10"/>
      <c r="J30" s="11"/>
      <c r="K30" s="11">
        <f>SUM(K23:K29)</f>
        <v>5</v>
      </c>
      <c r="L30" s="32" t="s">
        <v>1028</v>
      </c>
    </row>
    <row r="32" spans="2:12">
      <c r="B32" s="42" t="s">
        <v>23</v>
      </c>
      <c r="C32" s="1" t="s">
        <v>24</v>
      </c>
      <c r="D32" s="2" t="s">
        <v>2</v>
      </c>
      <c r="E32" s="2" t="s">
        <v>3</v>
      </c>
      <c r="F32" s="3" t="s">
        <v>4</v>
      </c>
      <c r="H32" s="42" t="s">
        <v>25</v>
      </c>
      <c r="I32" s="1" t="s">
        <v>26</v>
      </c>
      <c r="J32" s="2" t="s">
        <v>2</v>
      </c>
      <c r="K32" s="2" t="s">
        <v>3</v>
      </c>
      <c r="L32" s="3" t="s">
        <v>4</v>
      </c>
    </row>
    <row r="33" spans="2:12" ht="27.75">
      <c r="B33" s="42"/>
      <c r="C33" s="5"/>
      <c r="D33" s="6" t="s">
        <v>7</v>
      </c>
      <c r="E33" s="6">
        <v>4</v>
      </c>
      <c r="F33" s="7" t="s">
        <v>1183</v>
      </c>
      <c r="H33" s="42"/>
      <c r="I33" s="5"/>
      <c r="J33" s="6" t="s">
        <v>7</v>
      </c>
      <c r="K33" s="6">
        <v>2</v>
      </c>
      <c r="L33" s="7" t="s">
        <v>401</v>
      </c>
    </row>
    <row r="34" spans="2:12" ht="27.75">
      <c r="B34" s="42"/>
      <c r="C34" s="8"/>
      <c r="D34" s="4" t="s">
        <v>8</v>
      </c>
      <c r="E34" s="4">
        <v>5.5</v>
      </c>
      <c r="F34" s="9" t="s">
        <v>1184</v>
      </c>
      <c r="H34" s="42"/>
      <c r="I34" s="8"/>
      <c r="J34" s="4" t="s">
        <v>8</v>
      </c>
      <c r="K34" s="4">
        <v>4</v>
      </c>
      <c r="L34" s="9" t="s">
        <v>1185</v>
      </c>
    </row>
    <row r="35" spans="2:12" ht="15" customHeight="1">
      <c r="B35" s="42"/>
      <c r="C35" s="8"/>
      <c r="D35" s="6" t="s">
        <v>9</v>
      </c>
      <c r="E35" s="6">
        <v>4</v>
      </c>
      <c r="F35" s="7" t="s">
        <v>1186</v>
      </c>
      <c r="H35" s="42"/>
      <c r="I35" s="8"/>
      <c r="J35" s="6" t="s">
        <v>9</v>
      </c>
      <c r="K35" s="6"/>
      <c r="L35" s="7"/>
    </row>
    <row r="36" spans="2:12">
      <c r="B36" s="42"/>
      <c r="C36" s="8"/>
      <c r="D36" s="4" t="s">
        <v>10</v>
      </c>
      <c r="E36" s="4">
        <v>4</v>
      </c>
      <c r="F36" s="9" t="s">
        <v>1187</v>
      </c>
      <c r="H36" s="42"/>
      <c r="I36" s="8"/>
      <c r="J36" s="4" t="s">
        <v>10</v>
      </c>
      <c r="K36" s="4">
        <v>1</v>
      </c>
      <c r="L36" s="9" t="s">
        <v>1188</v>
      </c>
    </row>
    <row r="37" spans="2:12">
      <c r="B37" s="42"/>
      <c r="C37" s="8"/>
      <c r="D37" s="6" t="s">
        <v>11</v>
      </c>
      <c r="E37" s="6">
        <v>1.5</v>
      </c>
      <c r="F37" s="7" t="s">
        <v>1189</v>
      </c>
      <c r="H37" s="42"/>
      <c r="I37" s="8"/>
      <c r="J37" s="6" t="s">
        <v>11</v>
      </c>
      <c r="K37" s="6"/>
      <c r="L37" s="7"/>
    </row>
    <row r="38" spans="2:12">
      <c r="B38" s="42"/>
      <c r="C38" s="8"/>
      <c r="D38" s="4" t="s">
        <v>12</v>
      </c>
      <c r="F38" s="9"/>
      <c r="H38" s="42"/>
      <c r="I38" s="8"/>
      <c r="J38" s="4" t="s">
        <v>12</v>
      </c>
      <c r="L38" s="9"/>
    </row>
    <row r="39" spans="2:12">
      <c r="B39" s="42"/>
      <c r="C39" s="8"/>
      <c r="D39" s="6" t="s">
        <v>13</v>
      </c>
      <c r="E39" s="6">
        <v>1.5</v>
      </c>
      <c r="F39" s="7" t="s">
        <v>1190</v>
      </c>
      <c r="H39" s="42"/>
      <c r="I39" s="8"/>
      <c r="J39" s="6" t="s">
        <v>13</v>
      </c>
      <c r="K39" s="6"/>
      <c r="L39" s="7"/>
    </row>
    <row r="40" spans="2:12">
      <c r="B40" s="42"/>
      <c r="C40" s="10"/>
      <c r="D40" s="11"/>
      <c r="E40" s="11">
        <f>SUM(E33:E39)</f>
        <v>20.5</v>
      </c>
      <c r="F40" s="12"/>
      <c r="H40" s="42"/>
      <c r="I40" s="10"/>
      <c r="J40" s="11"/>
      <c r="K40" s="11">
        <f>SUM(K33:K39)</f>
        <v>7</v>
      </c>
      <c r="L40" s="12"/>
    </row>
    <row r="42" spans="2:12">
      <c r="B42" s="42" t="s">
        <v>27</v>
      </c>
      <c r="C42" s="1" t="s">
        <v>28</v>
      </c>
      <c r="D42" s="2" t="s">
        <v>2</v>
      </c>
      <c r="E42" s="2" t="s">
        <v>3</v>
      </c>
      <c r="F42" s="3" t="s">
        <v>4</v>
      </c>
      <c r="H42" s="42" t="s">
        <v>29</v>
      </c>
      <c r="I42" s="1" t="s">
        <v>30</v>
      </c>
      <c r="J42" s="2" t="s">
        <v>2</v>
      </c>
      <c r="K42" s="2" t="s">
        <v>3</v>
      </c>
      <c r="L42" s="3" t="s">
        <v>4</v>
      </c>
    </row>
    <row r="43" spans="2:12" ht="27.75">
      <c r="B43" s="42"/>
      <c r="C43" s="5"/>
      <c r="D43" s="6" t="s">
        <v>7</v>
      </c>
      <c r="E43" s="6">
        <v>8</v>
      </c>
      <c r="F43" s="7" t="s">
        <v>1191</v>
      </c>
      <c r="H43" s="42"/>
      <c r="I43" s="5"/>
      <c r="J43" s="6" t="s">
        <v>7</v>
      </c>
      <c r="K43" s="6">
        <v>4</v>
      </c>
      <c r="L43" s="7" t="s">
        <v>1192</v>
      </c>
    </row>
    <row r="44" spans="2:12">
      <c r="B44" s="42"/>
      <c r="C44" s="8"/>
      <c r="D44" s="4" t="s">
        <v>8</v>
      </c>
      <c r="E44" s="4">
        <v>3</v>
      </c>
      <c r="F44" s="9" t="s">
        <v>1193</v>
      </c>
      <c r="H44" s="42"/>
      <c r="I44" s="8"/>
      <c r="J44" s="4" t="s">
        <v>8</v>
      </c>
      <c r="K44" s="4">
        <v>7</v>
      </c>
      <c r="L44" s="9" t="s">
        <v>1194</v>
      </c>
    </row>
    <row r="45" spans="2:12">
      <c r="B45" s="42"/>
      <c r="C45" s="8"/>
      <c r="D45" s="6" t="s">
        <v>9</v>
      </c>
      <c r="E45" s="6">
        <v>1</v>
      </c>
      <c r="F45" s="7" t="s">
        <v>1195</v>
      </c>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E48" s="4">
        <v>1</v>
      </c>
      <c r="F48" s="9" t="s">
        <v>1196</v>
      </c>
      <c r="H48" s="42"/>
      <c r="I48" s="8"/>
      <c r="J48" s="4" t="s">
        <v>12</v>
      </c>
      <c r="L48" s="9"/>
    </row>
    <row r="49" spans="2:12">
      <c r="B49" s="42"/>
      <c r="C49" s="8"/>
      <c r="D49" s="6" t="s">
        <v>13</v>
      </c>
      <c r="E49" s="6"/>
      <c r="F49" s="7"/>
      <c r="H49" s="42"/>
      <c r="I49" s="8"/>
      <c r="J49" s="6" t="s">
        <v>13</v>
      </c>
      <c r="K49" s="6"/>
      <c r="L49" s="7"/>
    </row>
    <row r="50" spans="2:12">
      <c r="B50" s="42"/>
      <c r="C50" s="10"/>
      <c r="D50" s="11"/>
      <c r="E50" s="11">
        <f>SUM(E43:E49)</f>
        <v>13</v>
      </c>
      <c r="F50" s="12"/>
      <c r="H50" s="42"/>
      <c r="I50" s="10"/>
      <c r="J50" s="11"/>
      <c r="K50" s="11">
        <f>SUM(K43:K49)</f>
        <v>11</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245F0-7919-4685-A936-B624C8852136}">
  <dimension ref="B2:L50"/>
  <sheetViews>
    <sheetView topLeftCell="A32" workbookViewId="0">
      <selection activeCell="F8" sqref="F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9</v>
      </c>
      <c r="F3" s="7" t="s">
        <v>1197</v>
      </c>
      <c r="H3" s="42"/>
      <c r="I3" s="5"/>
      <c r="J3" s="6" t="s">
        <v>7</v>
      </c>
      <c r="K3" s="6">
        <v>5</v>
      </c>
      <c r="L3" s="7" t="s">
        <v>1198</v>
      </c>
    </row>
    <row r="4" spans="2:12" ht="27.75">
      <c r="B4" s="42"/>
      <c r="C4" s="8"/>
      <c r="D4" s="4" t="s">
        <v>8</v>
      </c>
      <c r="E4" s="4">
        <v>9</v>
      </c>
      <c r="F4" s="9" t="s">
        <v>1199</v>
      </c>
      <c r="H4" s="42"/>
      <c r="I4" s="8"/>
      <c r="J4" s="4" t="s">
        <v>8</v>
      </c>
      <c r="K4" s="4">
        <v>2</v>
      </c>
      <c r="L4" s="9" t="s">
        <v>1200</v>
      </c>
    </row>
    <row r="5" spans="2:12" ht="27.75">
      <c r="B5" s="42"/>
      <c r="C5" s="8"/>
      <c r="D5" s="6" t="s">
        <v>9</v>
      </c>
      <c r="E5" s="6">
        <v>9</v>
      </c>
      <c r="F5" s="7" t="s">
        <v>1201</v>
      </c>
      <c r="H5" s="42"/>
      <c r="I5" s="8"/>
      <c r="J5" s="6" t="s">
        <v>9</v>
      </c>
      <c r="K5" s="6">
        <v>1</v>
      </c>
      <c r="L5" s="7" t="s">
        <v>1202</v>
      </c>
    </row>
    <row r="6" spans="2:12" ht="27.75">
      <c r="B6" s="42"/>
      <c r="C6" s="8"/>
      <c r="D6" s="4" t="s">
        <v>10</v>
      </c>
      <c r="E6" s="4">
        <v>9</v>
      </c>
      <c r="F6" s="9" t="s">
        <v>1203</v>
      </c>
      <c r="H6" s="42"/>
      <c r="I6" s="8"/>
      <c r="J6" s="4" t="s">
        <v>10</v>
      </c>
      <c r="K6" s="4">
        <v>1</v>
      </c>
      <c r="L6" s="9" t="s">
        <v>1204</v>
      </c>
    </row>
    <row r="7" spans="2:12">
      <c r="B7" s="42"/>
      <c r="C7" s="8"/>
      <c r="D7" s="6" t="s">
        <v>11</v>
      </c>
      <c r="E7" s="6">
        <v>7.5</v>
      </c>
      <c r="F7" s="7" t="s">
        <v>1205</v>
      </c>
      <c r="H7" s="42"/>
      <c r="I7" s="8"/>
      <c r="J7" s="6" t="s">
        <v>11</v>
      </c>
      <c r="K7" s="6">
        <v>1</v>
      </c>
      <c r="L7" s="7" t="s">
        <v>1206</v>
      </c>
    </row>
    <row r="8" spans="2:12">
      <c r="B8" s="42"/>
      <c r="C8" s="8"/>
      <c r="D8" s="4" t="s">
        <v>12</v>
      </c>
      <c r="E8" s="4">
        <v>9.75</v>
      </c>
      <c r="F8" s="9" t="s">
        <v>1207</v>
      </c>
      <c r="H8" s="42"/>
      <c r="I8" s="8"/>
      <c r="J8" s="4" t="s">
        <v>12</v>
      </c>
      <c r="L8" s="9"/>
    </row>
    <row r="9" spans="2:12">
      <c r="B9" s="42"/>
      <c r="C9" s="8"/>
      <c r="D9" s="6" t="s">
        <v>13</v>
      </c>
      <c r="E9" s="6">
        <v>2</v>
      </c>
      <c r="F9" s="7" t="s">
        <v>1208</v>
      </c>
      <c r="H9" s="42"/>
      <c r="I9" s="8"/>
      <c r="J9" s="6" t="s">
        <v>13</v>
      </c>
      <c r="K9" s="6">
        <v>2</v>
      </c>
      <c r="L9" s="7" t="s">
        <v>1209</v>
      </c>
    </row>
    <row r="10" spans="2:12">
      <c r="B10" s="42"/>
      <c r="C10" s="10"/>
      <c r="D10" s="11"/>
      <c r="E10" s="11">
        <f>SUM(E3:E9)</f>
        <v>55.25</v>
      </c>
      <c r="F10" s="12"/>
      <c r="H10" s="42"/>
      <c r="I10" s="10"/>
      <c r="J10" s="11"/>
      <c r="K10" s="11">
        <f>SUM(K3:K9)</f>
        <v>12</v>
      </c>
      <c r="L10" s="12"/>
    </row>
    <row r="12" spans="2:12">
      <c r="B12" s="42" t="s">
        <v>14</v>
      </c>
      <c r="C12" s="1" t="s">
        <v>15</v>
      </c>
      <c r="D12" s="2" t="s">
        <v>2</v>
      </c>
      <c r="E12" s="2" t="s">
        <v>3</v>
      </c>
      <c r="F12" s="3" t="s">
        <v>4</v>
      </c>
      <c r="H12" s="42" t="s">
        <v>16</v>
      </c>
      <c r="I12" s="1" t="s">
        <v>17</v>
      </c>
      <c r="J12" s="2" t="s">
        <v>2</v>
      </c>
      <c r="K12" s="2" t="s">
        <v>3</v>
      </c>
      <c r="L12" s="3" t="s">
        <v>4</v>
      </c>
    </row>
    <row r="13" spans="2:12" ht="54.75">
      <c r="B13" s="42"/>
      <c r="C13" s="5"/>
      <c r="D13" s="6" t="s">
        <v>7</v>
      </c>
      <c r="E13" s="6">
        <v>7</v>
      </c>
      <c r="F13" s="7" t="s">
        <v>1210</v>
      </c>
      <c r="H13" s="42"/>
      <c r="I13" s="5"/>
      <c r="J13" s="6" t="s">
        <v>7</v>
      </c>
      <c r="K13" s="6">
        <v>3.5</v>
      </c>
      <c r="L13" s="7" t="s">
        <v>1211</v>
      </c>
    </row>
    <row r="14" spans="2:12" ht="27.75">
      <c r="B14" s="42"/>
      <c r="C14" s="8"/>
      <c r="D14" s="4" t="s">
        <v>8</v>
      </c>
      <c r="E14" s="4">
        <v>4</v>
      </c>
      <c r="F14" s="9" t="s">
        <v>1212</v>
      </c>
      <c r="G14" s="4" t="s">
        <v>18</v>
      </c>
      <c r="H14" s="42"/>
      <c r="I14" s="8"/>
      <c r="J14" s="4" t="s">
        <v>8</v>
      </c>
      <c r="L14" s="9"/>
    </row>
    <row r="15" spans="2:12">
      <c r="B15" s="42"/>
      <c r="C15" s="8"/>
      <c r="D15" s="6" t="s">
        <v>9</v>
      </c>
      <c r="E15" s="6">
        <v>3</v>
      </c>
      <c r="F15" s="7" t="s">
        <v>1213</v>
      </c>
      <c r="H15" s="42"/>
      <c r="I15" s="8"/>
      <c r="J15" s="6" t="s">
        <v>9</v>
      </c>
      <c r="K15" s="6">
        <v>3</v>
      </c>
      <c r="L15" s="7" t="s">
        <v>1214</v>
      </c>
    </row>
    <row r="16" spans="2:12" ht="94.5">
      <c r="B16" s="42"/>
      <c r="C16" s="8"/>
      <c r="D16" s="4" t="s">
        <v>10</v>
      </c>
      <c r="E16" s="4">
        <v>9</v>
      </c>
      <c r="F16" s="9" t="s">
        <v>1215</v>
      </c>
      <c r="H16" s="42"/>
      <c r="I16" s="8"/>
      <c r="J16" s="4" t="s">
        <v>10</v>
      </c>
      <c r="L16" s="9"/>
    </row>
    <row r="17" spans="2:12">
      <c r="B17" s="42"/>
      <c r="C17" s="8"/>
      <c r="D17" s="6" t="s">
        <v>11</v>
      </c>
      <c r="E17" s="6">
        <v>3</v>
      </c>
      <c r="F17" s="7" t="s">
        <v>1216</v>
      </c>
      <c r="H17" s="42"/>
      <c r="I17" s="8"/>
      <c r="J17" s="6" t="s">
        <v>11</v>
      </c>
      <c r="K17" s="6"/>
      <c r="L17" s="7"/>
    </row>
    <row r="18" spans="2:12">
      <c r="B18" s="42"/>
      <c r="C18" s="8"/>
      <c r="D18" s="4" t="s">
        <v>12</v>
      </c>
      <c r="E18" s="4">
        <v>3.5</v>
      </c>
      <c r="F18" s="9" t="s">
        <v>1217</v>
      </c>
      <c r="H18" s="42"/>
      <c r="I18" s="8"/>
      <c r="J18" s="4" t="s">
        <v>12</v>
      </c>
      <c r="L18" s="9"/>
    </row>
    <row r="19" spans="2:12">
      <c r="B19" s="42"/>
      <c r="C19" s="8"/>
      <c r="D19" s="6" t="s">
        <v>13</v>
      </c>
      <c r="E19" s="6">
        <v>1</v>
      </c>
      <c r="F19" s="7" t="s">
        <v>1218</v>
      </c>
      <c r="H19" s="42"/>
      <c r="I19" s="8"/>
      <c r="J19" s="6" t="s">
        <v>13</v>
      </c>
      <c r="K19" s="6"/>
      <c r="L19" s="7"/>
    </row>
    <row r="20" spans="2:12">
      <c r="B20" s="42"/>
      <c r="C20" s="10"/>
      <c r="D20" s="11"/>
      <c r="E20" s="11">
        <f>SUM(E13:E19)</f>
        <v>30.5</v>
      </c>
      <c r="F20" s="12"/>
      <c r="H20" s="42"/>
      <c r="I20" s="10"/>
      <c r="J20" s="11"/>
      <c r="K20" s="11">
        <f>SUM(K13:K19)</f>
        <v>6.5</v>
      </c>
      <c r="L20" s="12"/>
    </row>
    <row r="22" spans="2:12">
      <c r="B22" s="42" t="s">
        <v>19</v>
      </c>
      <c r="C22" s="1" t="s">
        <v>20</v>
      </c>
      <c r="D22" s="2" t="s">
        <v>2</v>
      </c>
      <c r="E22" s="2" t="s">
        <v>3</v>
      </c>
      <c r="F22" s="38" t="s">
        <v>4</v>
      </c>
      <c r="H22" s="42" t="s">
        <v>21</v>
      </c>
      <c r="I22" s="1" t="s">
        <v>22</v>
      </c>
      <c r="J22" s="2" t="s">
        <v>2</v>
      </c>
      <c r="K22" s="2" t="s">
        <v>3</v>
      </c>
      <c r="L22" s="3" t="s">
        <v>4</v>
      </c>
    </row>
    <row r="23" spans="2:12">
      <c r="B23" s="42"/>
      <c r="C23" s="5"/>
      <c r="D23" s="6" t="s">
        <v>7</v>
      </c>
      <c r="E23" s="6">
        <v>4.5</v>
      </c>
      <c r="F23" s="39" t="s">
        <v>1219</v>
      </c>
      <c r="H23" s="42"/>
      <c r="I23" s="5"/>
      <c r="J23" s="6" t="s">
        <v>7</v>
      </c>
      <c r="K23" s="6">
        <v>2</v>
      </c>
      <c r="L23" s="7" t="s">
        <v>1220</v>
      </c>
    </row>
    <row r="24" spans="2:12">
      <c r="B24" s="42"/>
      <c r="C24" s="8"/>
      <c r="D24" s="4" t="s">
        <v>8</v>
      </c>
      <c r="E24" s="4">
        <v>5</v>
      </c>
      <c r="F24" s="9" t="s">
        <v>1221</v>
      </c>
      <c r="H24" s="42"/>
      <c r="I24" s="8"/>
      <c r="J24" s="4" t="s">
        <v>8</v>
      </c>
      <c r="L24" s="9"/>
    </row>
    <row r="25" spans="2:12">
      <c r="B25" s="42"/>
      <c r="C25" s="8"/>
      <c r="D25" s="6" t="s">
        <v>9</v>
      </c>
      <c r="E25" s="6">
        <v>7</v>
      </c>
      <c r="F25" s="7" t="s">
        <v>1222</v>
      </c>
      <c r="H25" s="42"/>
      <c r="I25" s="8"/>
      <c r="J25" s="6" t="s">
        <v>9</v>
      </c>
      <c r="K25" s="6">
        <v>3.5</v>
      </c>
      <c r="L25" s="7" t="s">
        <v>1223</v>
      </c>
    </row>
    <row r="26" spans="2:12">
      <c r="B26" s="42"/>
      <c r="C26" s="8"/>
      <c r="D26" s="4" t="s">
        <v>10</v>
      </c>
      <c r="E26" s="4">
        <v>4</v>
      </c>
      <c r="F26" s="9" t="s">
        <v>1224</v>
      </c>
      <c r="H26" s="42"/>
      <c r="I26" s="8"/>
      <c r="J26" s="4" t="s">
        <v>10</v>
      </c>
      <c r="L26" s="9"/>
    </row>
    <row r="27" spans="2:12">
      <c r="B27" s="42"/>
      <c r="C27" s="8"/>
      <c r="D27" s="6" t="s">
        <v>11</v>
      </c>
      <c r="E27" s="6">
        <v>0.5</v>
      </c>
      <c r="F27" s="7" t="s">
        <v>311</v>
      </c>
      <c r="H27" s="42"/>
      <c r="I27" s="8"/>
      <c r="J27" s="6" t="s">
        <v>11</v>
      </c>
      <c r="K27" s="6">
        <v>3</v>
      </c>
      <c r="L27" s="7" t="s">
        <v>1225</v>
      </c>
    </row>
    <row r="28" spans="2:12">
      <c r="B28" s="42"/>
      <c r="C28" s="8"/>
      <c r="D28" s="4" t="s">
        <v>12</v>
      </c>
      <c r="E28" s="4">
        <v>6</v>
      </c>
      <c r="F28" s="9" t="s">
        <v>671</v>
      </c>
      <c r="H28" s="42"/>
      <c r="I28" s="8"/>
      <c r="J28" s="4" t="s">
        <v>12</v>
      </c>
      <c r="K28" s="4">
        <v>4</v>
      </c>
      <c r="L28" s="9" t="s">
        <v>1226</v>
      </c>
    </row>
    <row r="29" spans="2:12">
      <c r="B29" s="42"/>
      <c r="C29" s="8"/>
      <c r="D29" s="6" t="s">
        <v>13</v>
      </c>
      <c r="E29" s="6">
        <v>2</v>
      </c>
      <c r="F29" s="7" t="s">
        <v>682</v>
      </c>
      <c r="H29" s="42"/>
      <c r="I29" s="8"/>
      <c r="J29" s="6" t="s">
        <v>13</v>
      </c>
      <c r="K29" s="6"/>
      <c r="L29" s="7"/>
    </row>
    <row r="30" spans="2:12">
      <c r="B30" s="42"/>
      <c r="C30" s="10"/>
      <c r="D30" s="11"/>
      <c r="E30" s="11">
        <f>SUM(E23:E29)</f>
        <v>29</v>
      </c>
      <c r="F30" s="12"/>
      <c r="H30" s="42"/>
      <c r="I30" s="10"/>
      <c r="J30" s="11"/>
      <c r="K30" s="11">
        <f>SUM(K23:K29)</f>
        <v>12.5</v>
      </c>
      <c r="L30" s="12" t="s">
        <v>1028</v>
      </c>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1227</v>
      </c>
      <c r="H33" s="42"/>
      <c r="I33" s="5"/>
      <c r="J33" s="6" t="s">
        <v>7</v>
      </c>
      <c r="K33" s="6">
        <v>1</v>
      </c>
      <c r="L33" s="7" t="s">
        <v>1228</v>
      </c>
    </row>
    <row r="34" spans="2:12">
      <c r="B34" s="42"/>
      <c r="C34" s="8"/>
      <c r="D34" s="4" t="s">
        <v>8</v>
      </c>
      <c r="E34" s="4">
        <v>3.5</v>
      </c>
      <c r="F34" s="9" t="s">
        <v>1229</v>
      </c>
      <c r="H34" s="42"/>
      <c r="I34" s="8"/>
      <c r="J34" s="4" t="s">
        <v>8</v>
      </c>
      <c r="L34" s="9"/>
    </row>
    <row r="35" spans="2:12" ht="31.5" customHeight="1">
      <c r="B35" s="42"/>
      <c r="C35" s="8"/>
      <c r="D35" s="6" t="s">
        <v>9</v>
      </c>
      <c r="E35" s="6">
        <v>4.5</v>
      </c>
      <c r="F35" s="7" t="s">
        <v>1230</v>
      </c>
      <c r="H35" s="42"/>
      <c r="I35" s="8"/>
      <c r="J35" s="6" t="s">
        <v>9</v>
      </c>
      <c r="K35" s="6"/>
      <c r="L35" s="7"/>
    </row>
    <row r="36" spans="2:12" ht="25.5" customHeight="1">
      <c r="B36" s="42"/>
      <c r="C36" s="8"/>
      <c r="D36" s="4" t="s">
        <v>10</v>
      </c>
      <c r="E36" s="4">
        <v>4.5</v>
      </c>
      <c r="F36" s="9" t="s">
        <v>1231</v>
      </c>
      <c r="H36" s="42"/>
      <c r="I36" s="8"/>
      <c r="J36" s="4" t="s">
        <v>10</v>
      </c>
      <c r="K36" s="6">
        <v>1</v>
      </c>
      <c r="L36" s="7" t="s">
        <v>1228</v>
      </c>
    </row>
    <row r="37" spans="2:12" ht="27.75">
      <c r="B37" s="42"/>
      <c r="C37" s="8"/>
      <c r="D37" s="6" t="s">
        <v>11</v>
      </c>
      <c r="E37" s="6">
        <v>1.5</v>
      </c>
      <c r="F37" s="7" t="s">
        <v>1232</v>
      </c>
      <c r="H37" s="42"/>
      <c r="I37" s="8"/>
      <c r="J37" s="6" t="s">
        <v>11</v>
      </c>
      <c r="K37" s="6">
        <v>1</v>
      </c>
      <c r="L37" s="7" t="s">
        <v>1228</v>
      </c>
    </row>
    <row r="38" spans="2:12">
      <c r="B38" s="42"/>
      <c r="C38" s="8"/>
      <c r="D38" s="4" t="s">
        <v>12</v>
      </c>
      <c r="F38" s="9"/>
      <c r="H38" s="42"/>
      <c r="I38" s="8"/>
      <c r="J38" s="4" t="s">
        <v>12</v>
      </c>
      <c r="L38" s="9"/>
    </row>
    <row r="39" spans="2:12" ht="27.75">
      <c r="B39" s="42"/>
      <c r="C39" s="8"/>
      <c r="D39" s="6" t="s">
        <v>13</v>
      </c>
      <c r="E39" s="6">
        <v>2.5</v>
      </c>
      <c r="F39" s="7" t="s">
        <v>1233</v>
      </c>
      <c r="H39" s="42"/>
      <c r="I39" s="8"/>
      <c r="J39" s="6" t="s">
        <v>13</v>
      </c>
      <c r="K39" s="6"/>
      <c r="L39" s="7"/>
    </row>
    <row r="40" spans="2:12">
      <c r="B40" s="42"/>
      <c r="C40" s="10"/>
      <c r="D40" s="11"/>
      <c r="E40" s="11">
        <f>SUM(E33:E39)</f>
        <v>20.5</v>
      </c>
      <c r="F40" s="12"/>
      <c r="H40" s="42"/>
      <c r="I40" s="10"/>
      <c r="J40" s="11"/>
      <c r="K40" s="11">
        <f>SUM(K33:K39)</f>
        <v>3</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8</v>
      </c>
      <c r="F43" s="7" t="s">
        <v>1234</v>
      </c>
      <c r="H43" s="42"/>
      <c r="I43" s="5"/>
      <c r="J43" s="6" t="s">
        <v>7</v>
      </c>
      <c r="K43" s="6">
        <v>3</v>
      </c>
      <c r="L43" s="7" t="s">
        <v>1235</v>
      </c>
    </row>
    <row r="44" spans="2:12">
      <c r="B44" s="42"/>
      <c r="C44" s="8"/>
      <c r="D44" s="4" t="s">
        <v>8</v>
      </c>
      <c r="E44" s="4">
        <v>2</v>
      </c>
      <c r="F44" s="9" t="s">
        <v>1236</v>
      </c>
      <c r="H44" s="42"/>
      <c r="I44" s="8"/>
      <c r="J44" s="4" t="s">
        <v>8</v>
      </c>
      <c r="L44" s="9"/>
    </row>
    <row r="45" spans="2:12">
      <c r="B45" s="42"/>
      <c r="C45" s="8"/>
      <c r="D45" s="6" t="s">
        <v>9</v>
      </c>
      <c r="E45" s="6">
        <v>6</v>
      </c>
      <c r="F45" s="7" t="s">
        <v>1237</v>
      </c>
      <c r="H45" s="42"/>
      <c r="I45" s="8"/>
      <c r="J45" s="6" t="s">
        <v>9</v>
      </c>
      <c r="K45" s="6">
        <v>2</v>
      </c>
      <c r="L45" s="7" t="s">
        <v>1238</v>
      </c>
    </row>
    <row r="46" spans="2:12">
      <c r="B46" s="42"/>
      <c r="C46" s="8"/>
      <c r="D46" s="4" t="s">
        <v>10</v>
      </c>
      <c r="E46" s="4">
        <v>3.5</v>
      </c>
      <c r="F46" s="9" t="s">
        <v>1239</v>
      </c>
      <c r="H46" s="42"/>
      <c r="I46" s="8"/>
      <c r="J46" s="4" t="s">
        <v>10</v>
      </c>
      <c r="K46" s="4">
        <v>6</v>
      </c>
      <c r="L46" s="9" t="s">
        <v>1240</v>
      </c>
    </row>
    <row r="47" spans="2:12">
      <c r="B47" s="42"/>
      <c r="C47" s="8"/>
      <c r="D47" s="6" t="s">
        <v>11</v>
      </c>
      <c r="E47" s="6"/>
      <c r="F47" s="7"/>
      <c r="H47" s="42"/>
      <c r="I47" s="8"/>
      <c r="J47" s="6" t="s">
        <v>11</v>
      </c>
      <c r="K47" s="6"/>
      <c r="L47" s="7"/>
    </row>
    <row r="48" spans="2:12">
      <c r="B48" s="42"/>
      <c r="C48" s="8"/>
      <c r="D48" s="4" t="s">
        <v>12</v>
      </c>
      <c r="E48" s="4">
        <v>1.5</v>
      </c>
      <c r="F48" s="9" t="s">
        <v>1241</v>
      </c>
      <c r="H48" s="42"/>
      <c r="I48" s="8"/>
      <c r="J48" s="4" t="s">
        <v>12</v>
      </c>
      <c r="K48" s="4">
        <v>2</v>
      </c>
      <c r="L48" s="9" t="s">
        <v>1242</v>
      </c>
    </row>
    <row r="49" spans="2:12">
      <c r="B49" s="42"/>
      <c r="C49" s="8"/>
      <c r="D49" s="6" t="s">
        <v>13</v>
      </c>
      <c r="E49" s="6"/>
      <c r="F49" s="7"/>
      <c r="H49" s="42"/>
      <c r="I49" s="8"/>
      <c r="J49" s="6" t="s">
        <v>13</v>
      </c>
      <c r="K49" s="6"/>
      <c r="L49" s="7"/>
    </row>
    <row r="50" spans="2:12">
      <c r="B50" s="42"/>
      <c r="C50" s="10"/>
      <c r="D50" s="11"/>
      <c r="E50" s="11">
        <f>SUM(E43:E49)</f>
        <v>21</v>
      </c>
      <c r="F50" s="12"/>
      <c r="H50" s="42"/>
      <c r="I50" s="10"/>
      <c r="J50" s="11"/>
      <c r="K50" s="11">
        <f>SUM(K43:K49)</f>
        <v>13</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EE80-B811-4770-9986-F47BBAD427DD}">
  <dimension ref="B2:L50"/>
  <sheetViews>
    <sheetView workbookViewId="0">
      <selection activeCell="F8" sqref="F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9</v>
      </c>
      <c r="F3" s="7" t="s">
        <v>1243</v>
      </c>
      <c r="H3" s="42"/>
      <c r="I3" s="5"/>
      <c r="J3" s="6" t="s">
        <v>7</v>
      </c>
      <c r="K3" s="6">
        <v>4</v>
      </c>
      <c r="L3" s="7" t="s">
        <v>1244</v>
      </c>
    </row>
    <row r="4" spans="2:12" ht="27.75">
      <c r="B4" s="42"/>
      <c r="C4" s="8"/>
      <c r="D4" s="4" t="s">
        <v>8</v>
      </c>
      <c r="E4" s="4">
        <v>9</v>
      </c>
      <c r="F4" s="9" t="s">
        <v>1245</v>
      </c>
      <c r="H4" s="42"/>
      <c r="I4" s="8"/>
      <c r="J4" s="4" t="s">
        <v>8</v>
      </c>
      <c r="K4" s="4">
        <v>1</v>
      </c>
      <c r="L4" s="9" t="s">
        <v>1246</v>
      </c>
    </row>
    <row r="5" spans="2:12">
      <c r="B5" s="42"/>
      <c r="C5" s="8"/>
      <c r="D5" s="6" t="s">
        <v>9</v>
      </c>
      <c r="E5" s="6">
        <v>9</v>
      </c>
      <c r="F5" s="7">
        <f>AVERAGE('JUN 15 - 21'!E40,'JUN 22 - 28'!E40,'JUN 29 - JUL 5'!E40,'JUL 6 - 12'!E40,'JUL 20 - 26 '!E40,'JUL 27 - AUG 2'!E40,'AUG 3 - 9'!E40,'AUG 10 - 16'!E40,'AUG 17 - 23'!E40,'AUG 24 - 30'!E40,)</f>
        <v>20.681818181818183</v>
      </c>
      <c r="H5" s="42"/>
      <c r="I5" s="8"/>
      <c r="J5" s="6" t="s">
        <v>9</v>
      </c>
      <c r="K5" s="6">
        <v>3</v>
      </c>
      <c r="L5" s="7" t="s">
        <v>1247</v>
      </c>
    </row>
    <row r="6" spans="2:12" ht="27.75">
      <c r="B6" s="42"/>
      <c r="C6" s="8"/>
      <c r="D6" s="4" t="s">
        <v>10</v>
      </c>
      <c r="E6" s="4">
        <v>8</v>
      </c>
      <c r="F6" s="9" t="s">
        <v>1248</v>
      </c>
      <c r="H6" s="42"/>
      <c r="I6" s="8"/>
      <c r="J6" s="4" t="s">
        <v>10</v>
      </c>
      <c r="K6" s="4">
        <v>1</v>
      </c>
      <c r="L6" s="9" t="s">
        <v>1249</v>
      </c>
    </row>
    <row r="7" spans="2:12" ht="27.75">
      <c r="B7" s="42"/>
      <c r="C7" s="8"/>
      <c r="D7" s="6" t="s">
        <v>11</v>
      </c>
      <c r="E7" s="6">
        <v>6</v>
      </c>
      <c r="F7" s="7" t="s">
        <v>1250</v>
      </c>
      <c r="H7" s="42"/>
      <c r="I7" s="8"/>
      <c r="J7" s="6" t="s">
        <v>11</v>
      </c>
      <c r="K7" s="6">
        <v>1</v>
      </c>
      <c r="L7" s="7" t="s">
        <v>1251</v>
      </c>
    </row>
    <row r="8" spans="2:12">
      <c r="B8" s="42"/>
      <c r="C8" s="8"/>
      <c r="D8" s="4" t="s">
        <v>12</v>
      </c>
      <c r="F8" s="9"/>
      <c r="H8" s="42"/>
      <c r="I8" s="8"/>
      <c r="J8" s="4" t="s">
        <v>12</v>
      </c>
      <c r="K8" s="4">
        <v>1</v>
      </c>
      <c r="L8" s="9" t="s">
        <v>1252</v>
      </c>
    </row>
    <row r="9" spans="2:12">
      <c r="B9" s="42"/>
      <c r="C9" s="8"/>
      <c r="D9" s="6" t="s">
        <v>13</v>
      </c>
      <c r="E9" s="6"/>
      <c r="F9" s="7"/>
      <c r="H9" s="42"/>
      <c r="I9" s="8"/>
      <c r="J9" s="6" t="s">
        <v>13</v>
      </c>
      <c r="K9" s="6">
        <v>1</v>
      </c>
      <c r="L9" s="4" t="s">
        <v>1253</v>
      </c>
    </row>
    <row r="10" spans="2:12">
      <c r="B10" s="42"/>
      <c r="C10" s="10"/>
      <c r="D10" s="11"/>
      <c r="E10" s="11">
        <f>SUM(E3:E9)</f>
        <v>41</v>
      </c>
      <c r="F10" s="12"/>
      <c r="H10" s="42"/>
      <c r="I10" s="10"/>
      <c r="J10" s="11"/>
      <c r="K10" s="11">
        <f>SUM(K3:K9)</f>
        <v>12</v>
      </c>
      <c r="L10" s="7"/>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5</v>
      </c>
      <c r="F13" s="7" t="s">
        <v>1254</v>
      </c>
      <c r="H13" s="42"/>
      <c r="I13" s="5"/>
      <c r="J13" s="6" t="s">
        <v>7</v>
      </c>
      <c r="K13" s="6">
        <v>3</v>
      </c>
      <c r="L13" s="7" t="s">
        <v>748</v>
      </c>
    </row>
    <row r="14" spans="2:12" ht="41.25">
      <c r="B14" s="42"/>
      <c r="C14" s="8"/>
      <c r="D14" s="4" t="s">
        <v>8</v>
      </c>
      <c r="E14" s="4">
        <v>5</v>
      </c>
      <c r="F14" s="9" t="s">
        <v>1255</v>
      </c>
      <c r="G14" s="4" t="s">
        <v>18</v>
      </c>
      <c r="H14" s="42"/>
      <c r="I14" s="8"/>
      <c r="J14" s="4" t="s">
        <v>8</v>
      </c>
      <c r="K14" s="4">
        <v>1.5</v>
      </c>
      <c r="L14" s="9" t="s">
        <v>1256</v>
      </c>
    </row>
    <row r="15" spans="2:12" ht="27.75">
      <c r="B15" s="42"/>
      <c r="C15" s="8"/>
      <c r="D15" s="6" t="s">
        <v>9</v>
      </c>
      <c r="E15" s="6">
        <v>4</v>
      </c>
      <c r="F15" s="7" t="s">
        <v>1257</v>
      </c>
      <c r="H15" s="42"/>
      <c r="I15" s="8"/>
      <c r="J15" s="6" t="s">
        <v>9</v>
      </c>
      <c r="K15" s="6"/>
      <c r="L15" s="7"/>
    </row>
    <row r="16" spans="2:12">
      <c r="B16" s="42"/>
      <c r="C16" s="8"/>
      <c r="D16" s="4" t="s">
        <v>10</v>
      </c>
      <c r="E16" s="4">
        <v>4</v>
      </c>
      <c r="F16" s="9" t="s">
        <v>1258</v>
      </c>
      <c r="H16" s="42"/>
      <c r="I16" s="8"/>
      <c r="J16" s="4" t="s">
        <v>10</v>
      </c>
      <c r="K16" s="4">
        <v>4</v>
      </c>
      <c r="L16" s="9" t="s">
        <v>1259</v>
      </c>
    </row>
    <row r="17" spans="2:12">
      <c r="B17" s="42"/>
      <c r="C17" s="8"/>
      <c r="D17" s="6" t="s">
        <v>11</v>
      </c>
      <c r="E17" s="6">
        <v>1</v>
      </c>
      <c r="F17" s="7" t="s">
        <v>1260</v>
      </c>
      <c r="H17" s="42"/>
      <c r="I17" s="8"/>
      <c r="J17" s="6" t="s">
        <v>11</v>
      </c>
      <c r="K17" s="6"/>
      <c r="L17" s="7"/>
    </row>
    <row r="18" spans="2:12">
      <c r="B18" s="42"/>
      <c r="C18" s="8"/>
      <c r="D18" s="4" t="s">
        <v>12</v>
      </c>
      <c r="F18" s="9"/>
      <c r="H18" s="42"/>
      <c r="I18" s="8"/>
      <c r="J18" s="4" t="s">
        <v>12</v>
      </c>
      <c r="L18" s="9"/>
    </row>
    <row r="19" spans="2:12">
      <c r="B19" s="42"/>
      <c r="C19" s="8"/>
      <c r="D19" s="6" t="s">
        <v>13</v>
      </c>
      <c r="E19" s="6">
        <v>3</v>
      </c>
      <c r="F19" s="7" t="s">
        <v>1261</v>
      </c>
      <c r="H19" s="42"/>
      <c r="I19" s="8"/>
      <c r="J19" s="6" t="s">
        <v>13</v>
      </c>
      <c r="K19" s="6"/>
      <c r="L19" s="7"/>
    </row>
    <row r="20" spans="2:12">
      <c r="B20" s="42"/>
      <c r="C20" s="10"/>
      <c r="D20" s="11"/>
      <c r="E20" s="11">
        <f>SUM(E13:E19)</f>
        <v>22</v>
      </c>
      <c r="F20" s="12"/>
      <c r="H20" s="42"/>
      <c r="I20" s="10"/>
      <c r="J20" s="11"/>
      <c r="K20" s="11">
        <f>SUM(K13:K19)</f>
        <v>8.5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c r="F23" s="7" t="s">
        <v>1262</v>
      </c>
      <c r="H23" s="42"/>
      <c r="I23" s="5"/>
      <c r="J23" s="6" t="s">
        <v>7</v>
      </c>
      <c r="K23" s="6">
        <v>4</v>
      </c>
      <c r="L23" s="7" t="s">
        <v>1263</v>
      </c>
    </row>
    <row r="24" spans="2:12">
      <c r="B24" s="42"/>
      <c r="C24" s="8"/>
      <c r="D24" s="4" t="s">
        <v>8</v>
      </c>
      <c r="E24" s="4">
        <v>4.5</v>
      </c>
      <c r="F24" s="9" t="s">
        <v>1264</v>
      </c>
      <c r="H24" s="42"/>
      <c r="I24" s="8"/>
      <c r="J24" s="4" t="s">
        <v>8</v>
      </c>
      <c r="K24" s="4">
        <v>2</v>
      </c>
      <c r="L24" s="9" t="s">
        <v>1265</v>
      </c>
    </row>
    <row r="25" spans="2:12">
      <c r="B25" s="42"/>
      <c r="C25" s="8"/>
      <c r="D25" s="6" t="s">
        <v>9</v>
      </c>
      <c r="E25" s="6">
        <v>2.5</v>
      </c>
      <c r="F25" s="7" t="s">
        <v>1266</v>
      </c>
      <c r="H25" s="42"/>
      <c r="I25" s="8"/>
      <c r="J25" s="6" t="s">
        <v>9</v>
      </c>
      <c r="K25" s="6"/>
      <c r="L25" s="7"/>
    </row>
    <row r="26" spans="2:12">
      <c r="B26" s="42"/>
      <c r="C26" s="8"/>
      <c r="D26" s="4" t="s">
        <v>10</v>
      </c>
      <c r="E26" s="4">
        <v>4</v>
      </c>
      <c r="F26" s="9" t="s">
        <v>1267</v>
      </c>
      <c r="H26" s="42"/>
      <c r="I26" s="8"/>
      <c r="J26" s="4" t="s">
        <v>10</v>
      </c>
      <c r="K26" s="4">
        <v>1</v>
      </c>
      <c r="L26" s="9" t="s">
        <v>1268</v>
      </c>
    </row>
    <row r="27" spans="2:12">
      <c r="B27" s="42"/>
      <c r="C27" s="8"/>
      <c r="D27" s="6" t="s">
        <v>11</v>
      </c>
      <c r="E27" s="6">
        <v>5</v>
      </c>
      <c r="F27" s="7" t="s">
        <v>1269</v>
      </c>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16</v>
      </c>
      <c r="F30" s="12"/>
      <c r="H30" s="42"/>
      <c r="I30" s="10"/>
      <c r="J30" s="11"/>
      <c r="K30" s="11">
        <f>SUM(K23:K29)</f>
        <v>7</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1270</v>
      </c>
      <c r="H33" s="42"/>
      <c r="I33" s="5"/>
      <c r="J33" s="6" t="s">
        <v>7</v>
      </c>
      <c r="K33" s="6"/>
      <c r="L33" s="7" t="s">
        <v>1271</v>
      </c>
    </row>
    <row r="34" spans="2:12">
      <c r="B34" s="42"/>
      <c r="C34" s="8"/>
      <c r="D34" s="4" t="s">
        <v>8</v>
      </c>
      <c r="E34" s="4">
        <v>2</v>
      </c>
      <c r="F34" s="9" t="s">
        <v>1272</v>
      </c>
      <c r="H34" s="42"/>
      <c r="I34" s="8"/>
      <c r="J34" s="4" t="s">
        <v>8</v>
      </c>
      <c r="L34" s="9"/>
    </row>
    <row r="35" spans="2:12" ht="30.75" customHeight="1">
      <c r="B35" s="42"/>
      <c r="C35" s="8"/>
      <c r="D35" s="6" t="s">
        <v>9</v>
      </c>
      <c r="E35" s="6">
        <v>4</v>
      </c>
      <c r="F35" s="7" t="s">
        <v>1273</v>
      </c>
      <c r="H35" s="42"/>
      <c r="I35" s="8"/>
      <c r="J35" s="6" t="s">
        <v>9</v>
      </c>
      <c r="K35" s="6"/>
      <c r="L35" s="7"/>
    </row>
    <row r="36" spans="2:12">
      <c r="B36" s="42"/>
      <c r="C36" s="8"/>
      <c r="D36" s="4" t="s">
        <v>10</v>
      </c>
      <c r="E36" s="4">
        <v>4.5</v>
      </c>
      <c r="F36" s="9" t="s">
        <v>1274</v>
      </c>
      <c r="H36" s="42"/>
      <c r="I36" s="8"/>
      <c r="J36" s="4" t="s">
        <v>10</v>
      </c>
      <c r="L36" s="9"/>
    </row>
    <row r="37" spans="2:12" ht="41.25">
      <c r="B37" s="42"/>
      <c r="C37" s="8"/>
      <c r="D37" s="6" t="s">
        <v>11</v>
      </c>
      <c r="E37" s="6">
        <v>5</v>
      </c>
      <c r="F37" s="7" t="s">
        <v>1275</v>
      </c>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19.5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4</v>
      </c>
      <c r="F43" s="7" t="s">
        <v>1276</v>
      </c>
      <c r="H43" s="42"/>
      <c r="I43" s="5"/>
      <c r="J43" s="6" t="s">
        <v>7</v>
      </c>
      <c r="K43" s="6">
        <v>1.5</v>
      </c>
      <c r="L43" s="7" t="s">
        <v>401</v>
      </c>
    </row>
    <row r="44" spans="2:12">
      <c r="B44" s="42"/>
      <c r="C44" s="8"/>
      <c r="D44" s="4" t="s">
        <v>8</v>
      </c>
      <c r="E44" s="4">
        <v>3.5</v>
      </c>
      <c r="F44" s="9" t="s">
        <v>1277</v>
      </c>
      <c r="H44" s="42"/>
      <c r="I44" s="8"/>
      <c r="J44" s="4" t="s">
        <v>8</v>
      </c>
      <c r="K44" s="4">
        <v>3</v>
      </c>
      <c r="L44" s="9" t="s">
        <v>1278</v>
      </c>
    </row>
    <row r="45" spans="2:12">
      <c r="B45" s="42"/>
      <c r="C45" s="8"/>
      <c r="D45" s="6" t="s">
        <v>9</v>
      </c>
      <c r="E45" s="6">
        <v>5</v>
      </c>
      <c r="F45" s="7" t="s">
        <v>1279</v>
      </c>
      <c r="H45" s="42"/>
      <c r="I45" s="8"/>
      <c r="J45" s="6" t="s">
        <v>9</v>
      </c>
      <c r="K45" s="6"/>
      <c r="L45" s="7"/>
    </row>
    <row r="46" spans="2:12">
      <c r="B46" s="42"/>
      <c r="C46" s="8"/>
      <c r="D46" s="4" t="s">
        <v>10</v>
      </c>
      <c r="E46" s="4">
        <v>3</v>
      </c>
      <c r="F46" s="9" t="s">
        <v>1280</v>
      </c>
      <c r="H46" s="42"/>
      <c r="I46" s="8"/>
      <c r="J46" s="4" t="s">
        <v>10</v>
      </c>
      <c r="K46" s="4">
        <v>6</v>
      </c>
      <c r="L46" s="9" t="s">
        <v>1281</v>
      </c>
    </row>
    <row r="47" spans="2:12">
      <c r="B47" s="42"/>
      <c r="C47" s="8"/>
      <c r="D47" s="6" t="s">
        <v>11</v>
      </c>
      <c r="E47" s="6">
        <v>3</v>
      </c>
      <c r="F47" s="7" t="s">
        <v>1282</v>
      </c>
      <c r="H47" s="42"/>
      <c r="I47" s="8"/>
      <c r="J47" s="6" t="s">
        <v>11</v>
      </c>
      <c r="K47" s="6"/>
      <c r="L47" s="7"/>
    </row>
    <row r="48" spans="2:12">
      <c r="B48" s="42"/>
      <c r="C48" s="8"/>
      <c r="D48" s="4" t="s">
        <v>12</v>
      </c>
      <c r="E48" s="4">
        <v>2</v>
      </c>
      <c r="F48" s="9" t="s">
        <v>1283</v>
      </c>
      <c r="H48" s="42"/>
      <c r="I48" s="8"/>
      <c r="J48" s="4" t="s">
        <v>12</v>
      </c>
      <c r="L48" s="9"/>
    </row>
    <row r="49" spans="2:12">
      <c r="B49" s="42"/>
      <c r="C49" s="8"/>
      <c r="D49" s="6" t="s">
        <v>13</v>
      </c>
      <c r="E49" s="6"/>
      <c r="F49" s="7"/>
      <c r="H49" s="42"/>
      <c r="I49" s="8"/>
      <c r="J49" s="6" t="s">
        <v>13</v>
      </c>
      <c r="K49" s="6"/>
      <c r="L49" s="7"/>
    </row>
    <row r="50" spans="2:12">
      <c r="B50" s="42"/>
      <c r="C50" s="10"/>
      <c r="D50" s="11"/>
      <c r="E50" s="11">
        <f>SUM(E43:E49)</f>
        <v>20.5</v>
      </c>
      <c r="F50" s="12"/>
      <c r="H50" s="42"/>
      <c r="I50" s="10"/>
      <c r="J50" s="11"/>
      <c r="K50" s="11">
        <f>SUM(K43:K49)</f>
        <v>10.5</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FB3A-56CD-4A34-ABBB-2D9E71FDDA77}">
  <dimension ref="B2:L50"/>
  <sheetViews>
    <sheetView topLeftCell="F1" workbookViewId="0">
      <selection activeCell="L5" sqref="L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27.75">
      <c r="B3" s="42"/>
      <c r="C3" s="5"/>
      <c r="D3" s="6" t="s">
        <v>7</v>
      </c>
      <c r="E3" s="6">
        <v>8.5</v>
      </c>
      <c r="F3" s="7" t="s">
        <v>1284</v>
      </c>
      <c r="H3" s="42"/>
      <c r="I3" s="5"/>
      <c r="J3" s="6" t="s">
        <v>7</v>
      </c>
      <c r="K3" s="6">
        <v>2</v>
      </c>
      <c r="L3" s="7" t="s">
        <v>1285</v>
      </c>
    </row>
    <row r="4" spans="2:12" ht="41.25">
      <c r="B4" s="42"/>
      <c r="C4" s="8"/>
      <c r="D4" s="4" t="s">
        <v>8</v>
      </c>
      <c r="E4" s="4">
        <v>9</v>
      </c>
      <c r="F4" s="9" t="s">
        <v>1286</v>
      </c>
      <c r="H4" s="42"/>
      <c r="I4" s="8"/>
      <c r="J4" s="4" t="s">
        <v>8</v>
      </c>
      <c r="L4" s="9"/>
    </row>
    <row r="5" spans="2:12" ht="41.25">
      <c r="B5" s="42"/>
      <c r="C5" s="8"/>
      <c r="D5" s="6" t="s">
        <v>9</v>
      </c>
      <c r="E5" s="6">
        <v>9</v>
      </c>
      <c r="F5" s="7" t="s">
        <v>1287</v>
      </c>
      <c r="H5" s="42"/>
      <c r="I5" s="8"/>
      <c r="J5" s="6" t="s">
        <v>9</v>
      </c>
      <c r="K5" s="6">
        <v>4</v>
      </c>
      <c r="L5" s="7" t="s">
        <v>1288</v>
      </c>
    </row>
    <row r="6" spans="2:12" ht="27.75">
      <c r="B6" s="42"/>
      <c r="C6" s="8"/>
      <c r="D6" s="4" t="s">
        <v>10</v>
      </c>
      <c r="E6" s="4">
        <v>3.5</v>
      </c>
      <c r="F6" s="9" t="s">
        <v>1289</v>
      </c>
      <c r="H6" s="42"/>
      <c r="I6" s="8"/>
      <c r="J6" s="4" t="s">
        <v>10</v>
      </c>
      <c r="K6" s="4">
        <v>2</v>
      </c>
      <c r="L6" s="9" t="s">
        <v>1290</v>
      </c>
    </row>
    <row r="7" spans="2:12" ht="27.75">
      <c r="B7" s="42"/>
      <c r="C7" s="8"/>
      <c r="D7" s="6" t="s">
        <v>11</v>
      </c>
      <c r="E7" s="6">
        <v>0.5</v>
      </c>
      <c r="F7" s="7" t="s">
        <v>1291</v>
      </c>
      <c r="H7" s="42"/>
      <c r="I7" s="8"/>
      <c r="J7" s="6" t="s">
        <v>11</v>
      </c>
      <c r="K7" s="6">
        <v>4</v>
      </c>
      <c r="L7" s="7" t="s">
        <v>1292</v>
      </c>
    </row>
    <row r="8" spans="2:12">
      <c r="B8" s="42"/>
      <c r="C8" s="8"/>
      <c r="D8" s="4" t="s">
        <v>12</v>
      </c>
      <c r="F8" s="9" t="s">
        <v>214</v>
      </c>
      <c r="H8" s="42"/>
      <c r="I8" s="8"/>
      <c r="J8" s="4" t="s">
        <v>12</v>
      </c>
      <c r="L8" s="9"/>
    </row>
    <row r="9" spans="2:12">
      <c r="B9" s="42"/>
      <c r="C9" s="8"/>
      <c r="D9" s="6" t="s">
        <v>13</v>
      </c>
      <c r="E9" s="6">
        <v>0.5</v>
      </c>
      <c r="F9" s="7" t="s">
        <v>1291</v>
      </c>
      <c r="H9" s="42"/>
      <c r="I9" s="8"/>
      <c r="J9" s="6" t="s">
        <v>13</v>
      </c>
      <c r="K9" s="6">
        <v>2</v>
      </c>
      <c r="L9" s="7" t="s">
        <v>1293</v>
      </c>
    </row>
    <row r="10" spans="2:12">
      <c r="B10" s="42"/>
      <c r="C10" s="10"/>
      <c r="D10" s="11"/>
      <c r="E10" s="11">
        <f>SUM(E3:E9)</f>
        <v>31</v>
      </c>
      <c r="F10" s="12"/>
      <c r="H10" s="42"/>
      <c r="I10" s="10"/>
      <c r="J10" s="11"/>
      <c r="K10" s="11">
        <f>SUM(K3:K9)</f>
        <v>14</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3.5</v>
      </c>
      <c r="F13" s="7" t="s">
        <v>1294</v>
      </c>
      <c r="H13" s="42"/>
      <c r="I13" s="5"/>
      <c r="J13" s="6" t="s">
        <v>7</v>
      </c>
      <c r="K13" s="6">
        <v>0</v>
      </c>
      <c r="L13" s="7" t="s">
        <v>1295</v>
      </c>
    </row>
    <row r="14" spans="2:12">
      <c r="B14" s="42"/>
      <c r="C14" s="8"/>
      <c r="D14" s="4" t="s">
        <v>8</v>
      </c>
      <c r="F14" s="9"/>
      <c r="G14" s="4" t="s">
        <v>18</v>
      </c>
      <c r="H14" s="42"/>
      <c r="I14" s="8"/>
      <c r="J14" s="4" t="s">
        <v>8</v>
      </c>
      <c r="L14" s="9"/>
    </row>
    <row r="15" spans="2:12">
      <c r="B15" s="42"/>
      <c r="C15" s="8"/>
      <c r="D15" s="6" t="s">
        <v>9</v>
      </c>
      <c r="E15" s="6">
        <v>4</v>
      </c>
      <c r="F15" s="7" t="s">
        <v>1296</v>
      </c>
      <c r="H15" s="42"/>
      <c r="I15" s="8"/>
      <c r="J15" s="6" t="s">
        <v>9</v>
      </c>
      <c r="K15" s="6"/>
      <c r="L15" s="7"/>
    </row>
    <row r="16" spans="2:12">
      <c r="B16" s="42"/>
      <c r="C16" s="8"/>
      <c r="D16" s="4" t="s">
        <v>10</v>
      </c>
      <c r="F16" s="9" t="s">
        <v>1297</v>
      </c>
      <c r="H16" s="42"/>
      <c r="I16" s="8"/>
      <c r="J16" s="4" t="s">
        <v>10</v>
      </c>
      <c r="L16" s="9"/>
    </row>
    <row r="17" spans="2:12" ht="41.25">
      <c r="B17" s="42"/>
      <c r="C17" s="8"/>
      <c r="D17" s="6" t="s">
        <v>11</v>
      </c>
      <c r="E17" s="6">
        <v>7</v>
      </c>
      <c r="F17" s="7" t="s">
        <v>1298</v>
      </c>
      <c r="H17" s="42"/>
      <c r="I17" s="8"/>
      <c r="J17" s="6" t="s">
        <v>11</v>
      </c>
      <c r="K17" s="6"/>
      <c r="L17" s="7"/>
    </row>
    <row r="18" spans="2:12">
      <c r="B18" s="42"/>
      <c r="C18" s="8"/>
      <c r="D18" s="4" t="s">
        <v>12</v>
      </c>
      <c r="F18" s="9"/>
      <c r="H18" s="42"/>
      <c r="I18" s="8"/>
      <c r="J18" s="4" t="s">
        <v>12</v>
      </c>
      <c r="L18" s="9"/>
    </row>
    <row r="19" spans="2:12" ht="41.25">
      <c r="B19" s="42"/>
      <c r="C19" s="8"/>
      <c r="D19" s="6" t="s">
        <v>13</v>
      </c>
      <c r="E19" s="6">
        <v>6</v>
      </c>
      <c r="F19" s="7" t="s">
        <v>1299</v>
      </c>
      <c r="H19" s="42"/>
      <c r="I19" s="8"/>
      <c r="J19" s="6" t="s">
        <v>13</v>
      </c>
      <c r="K19" s="6">
        <v>1</v>
      </c>
      <c r="L19" s="7" t="s">
        <v>1300</v>
      </c>
    </row>
    <row r="20" spans="2:12">
      <c r="B20" s="42"/>
      <c r="C20" s="10"/>
      <c r="D20" s="11"/>
      <c r="E20" s="11">
        <f>SUM(E13:E19)</f>
        <v>20.5</v>
      </c>
      <c r="F20" s="12"/>
      <c r="H20" s="42"/>
      <c r="I20" s="10"/>
      <c r="J20" s="11"/>
      <c r="K20" s="11">
        <f>SUM(K13:K19)</f>
        <v>1</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4</v>
      </c>
      <c r="F23" s="7" t="s">
        <v>1301</v>
      </c>
      <c r="H23" s="42"/>
      <c r="I23" s="5"/>
      <c r="J23" s="6" t="s">
        <v>7</v>
      </c>
      <c r="K23" s="6"/>
      <c r="L23" s="7"/>
    </row>
    <row r="24" spans="2:12">
      <c r="B24" s="42"/>
      <c r="C24" s="8"/>
      <c r="D24" s="4" t="s">
        <v>8</v>
      </c>
      <c r="E24" s="4">
        <v>3</v>
      </c>
      <c r="F24" s="9" t="s">
        <v>1302</v>
      </c>
      <c r="H24" s="42"/>
      <c r="I24" s="8"/>
      <c r="J24" s="4" t="s">
        <v>8</v>
      </c>
      <c r="L24" s="9"/>
    </row>
    <row r="25" spans="2:12">
      <c r="B25" s="42"/>
      <c r="C25" s="8"/>
      <c r="D25" s="6" t="s">
        <v>9</v>
      </c>
      <c r="E25" s="6">
        <v>4</v>
      </c>
      <c r="F25" s="7" t="s">
        <v>1303</v>
      </c>
      <c r="H25" s="42"/>
      <c r="I25" s="8"/>
      <c r="J25" s="6" t="s">
        <v>9</v>
      </c>
      <c r="K25" s="6">
        <v>3</v>
      </c>
      <c r="L25" s="7" t="s">
        <v>1304</v>
      </c>
    </row>
    <row r="26" spans="2:12" ht="27.75">
      <c r="B26" s="42"/>
      <c r="C26" s="8"/>
      <c r="D26" s="4" t="s">
        <v>10</v>
      </c>
      <c r="E26" s="4">
        <v>5.5</v>
      </c>
      <c r="F26" s="9" t="s">
        <v>1305</v>
      </c>
      <c r="H26" s="42"/>
      <c r="I26" s="8"/>
      <c r="J26" s="4" t="s">
        <v>10</v>
      </c>
      <c r="L26" s="9"/>
    </row>
    <row r="27" spans="2:12">
      <c r="B27" s="42"/>
      <c r="C27" s="8"/>
      <c r="D27" s="6" t="s">
        <v>11</v>
      </c>
      <c r="E27" s="6"/>
      <c r="F27" s="7"/>
      <c r="H27" s="42"/>
      <c r="I27" s="8"/>
      <c r="J27" s="6" t="s">
        <v>11</v>
      </c>
      <c r="K27" s="6"/>
      <c r="L27" s="7"/>
    </row>
    <row r="28" spans="2:12">
      <c r="B28" s="42"/>
      <c r="C28" s="8"/>
      <c r="D28" s="4" t="s">
        <v>12</v>
      </c>
      <c r="F28" s="9"/>
      <c r="H28" s="42"/>
      <c r="I28" s="8"/>
      <c r="J28" s="4" t="s">
        <v>12</v>
      </c>
      <c r="L28" s="9"/>
    </row>
    <row r="29" spans="2:12">
      <c r="B29" s="42"/>
      <c r="C29" s="8"/>
      <c r="D29" s="6" t="s">
        <v>13</v>
      </c>
      <c r="E29" s="6">
        <v>1</v>
      </c>
      <c r="F29" s="7" t="s">
        <v>1306</v>
      </c>
      <c r="H29" s="42"/>
      <c r="I29" s="8"/>
      <c r="J29" s="6" t="s">
        <v>13</v>
      </c>
      <c r="K29" s="6">
        <v>4</v>
      </c>
      <c r="L29" s="7" t="s">
        <v>1307</v>
      </c>
    </row>
    <row r="30" spans="2:12">
      <c r="B30" s="42"/>
      <c r="C30" s="10"/>
      <c r="D30" s="11"/>
      <c r="E30" s="11">
        <f>SUM(E23:E29)</f>
        <v>17.5</v>
      </c>
      <c r="F30" s="12"/>
      <c r="H30" s="42"/>
      <c r="I30" s="10"/>
      <c r="J30" s="11"/>
      <c r="K30" s="11">
        <f>SUM(K23:K29)</f>
        <v>7</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t="s">
        <v>1308</v>
      </c>
      <c r="H33" s="42"/>
      <c r="I33" s="5"/>
      <c r="J33" s="6" t="s">
        <v>7</v>
      </c>
      <c r="K33" s="6">
        <v>2</v>
      </c>
      <c r="L33" s="7" t="s">
        <v>1309</v>
      </c>
    </row>
    <row r="34" spans="2:12">
      <c r="B34" s="42"/>
      <c r="C34" s="8"/>
      <c r="D34" s="4" t="s">
        <v>8</v>
      </c>
      <c r="F34" s="9" t="s">
        <v>996</v>
      </c>
      <c r="H34" s="42"/>
      <c r="I34" s="8"/>
      <c r="J34" s="4" t="s">
        <v>8</v>
      </c>
      <c r="L34" s="9"/>
    </row>
    <row r="35" spans="2:12" ht="15" customHeight="1">
      <c r="B35" s="42"/>
      <c r="C35" s="8"/>
      <c r="D35" s="6" t="s">
        <v>9</v>
      </c>
      <c r="E35" s="6"/>
      <c r="F35" s="7" t="s">
        <v>996</v>
      </c>
      <c r="H35" s="42"/>
      <c r="I35" s="8"/>
      <c r="J35" s="6" t="s">
        <v>9</v>
      </c>
      <c r="K35" s="6">
        <v>2</v>
      </c>
      <c r="L35" s="7" t="s">
        <v>1310</v>
      </c>
    </row>
    <row r="36" spans="2:12">
      <c r="B36" s="42"/>
      <c r="C36" s="8"/>
      <c r="D36" s="4" t="s">
        <v>10</v>
      </c>
      <c r="F36" s="9" t="s">
        <v>996</v>
      </c>
      <c r="H36" s="42"/>
      <c r="I36" s="8"/>
      <c r="J36" s="4" t="s">
        <v>10</v>
      </c>
      <c r="K36" s="4">
        <v>2</v>
      </c>
      <c r="L36" s="9" t="s">
        <v>1311</v>
      </c>
    </row>
    <row r="37" spans="2:12">
      <c r="B37" s="42"/>
      <c r="C37" s="8"/>
      <c r="D37" s="6" t="s">
        <v>11</v>
      </c>
      <c r="E37" s="6"/>
      <c r="F37" s="7" t="s">
        <v>996</v>
      </c>
      <c r="H37" s="42"/>
      <c r="I37" s="8"/>
      <c r="J37" s="6" t="s">
        <v>11</v>
      </c>
      <c r="K37" s="6">
        <v>1</v>
      </c>
      <c r="L37" s="7" t="s">
        <v>239</v>
      </c>
    </row>
    <row r="38" spans="2:12" ht="27.75">
      <c r="B38" s="42"/>
      <c r="C38" s="8"/>
      <c r="D38" s="4" t="s">
        <v>12</v>
      </c>
      <c r="E38" s="4">
        <v>4</v>
      </c>
      <c r="F38" s="9" t="s">
        <v>1312</v>
      </c>
      <c r="H38" s="42"/>
      <c r="I38" s="8"/>
      <c r="J38" s="4" t="s">
        <v>12</v>
      </c>
      <c r="K38" s="4">
        <v>3</v>
      </c>
      <c r="L38" s="9" t="s">
        <v>1313</v>
      </c>
    </row>
    <row r="39" spans="2:12" ht="27.75">
      <c r="B39" s="42"/>
      <c r="C39" s="8"/>
      <c r="D39" s="6" t="s">
        <v>13</v>
      </c>
      <c r="E39" s="6">
        <v>5</v>
      </c>
      <c r="F39" s="7" t="s">
        <v>1314</v>
      </c>
      <c r="H39" s="42"/>
      <c r="I39" s="8"/>
      <c r="J39" s="6" t="s">
        <v>13</v>
      </c>
      <c r="K39" s="6"/>
      <c r="L39" s="7"/>
    </row>
    <row r="40" spans="2:12">
      <c r="B40" s="42"/>
      <c r="C40" s="10"/>
      <c r="D40" s="11"/>
      <c r="E40" s="11">
        <f>SUM(E33:E39)</f>
        <v>9</v>
      </c>
      <c r="F40" s="12"/>
      <c r="H40" s="42"/>
      <c r="I40" s="10"/>
      <c r="J40" s="11"/>
      <c r="K40" s="11">
        <f>SUM(K33:K39)</f>
        <v>10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1</v>
      </c>
      <c r="F43" s="7" t="s">
        <v>1315</v>
      </c>
      <c r="H43" s="42"/>
      <c r="I43" s="5"/>
      <c r="J43" s="6" t="s">
        <v>7</v>
      </c>
      <c r="K43" s="6"/>
      <c r="L43" s="7"/>
    </row>
    <row r="44" spans="2:12">
      <c r="B44" s="42"/>
      <c r="C44" s="8"/>
      <c r="D44" s="4" t="s">
        <v>8</v>
      </c>
      <c r="E44" s="4">
        <v>2</v>
      </c>
      <c r="F44" s="9" t="s">
        <v>1316</v>
      </c>
      <c r="H44" s="42"/>
      <c r="I44" s="8"/>
      <c r="J44" s="4" t="s">
        <v>8</v>
      </c>
      <c r="L44" s="9"/>
    </row>
    <row r="45" spans="2:12" ht="27.75">
      <c r="B45" s="42"/>
      <c r="C45" s="8"/>
      <c r="D45" s="6" t="s">
        <v>9</v>
      </c>
      <c r="E45" s="6">
        <v>3</v>
      </c>
      <c r="F45" s="7" t="s">
        <v>1317</v>
      </c>
      <c r="H45" s="42"/>
      <c r="I45" s="8"/>
      <c r="J45" s="6" t="s">
        <v>9</v>
      </c>
      <c r="K45" s="6"/>
      <c r="L45" s="7"/>
    </row>
    <row r="46" spans="2:12">
      <c r="B46" s="42"/>
      <c r="C46" s="8"/>
      <c r="D46" s="4" t="s">
        <v>10</v>
      </c>
      <c r="E46" s="4">
        <v>5</v>
      </c>
      <c r="F46" s="9" t="s">
        <v>1318</v>
      </c>
      <c r="H46" s="42"/>
      <c r="I46" s="8"/>
      <c r="J46" s="4" t="s">
        <v>10</v>
      </c>
      <c r="L46" s="9" t="s">
        <v>1319</v>
      </c>
    </row>
    <row r="47" spans="2:12">
      <c r="B47" s="42"/>
      <c r="C47" s="8"/>
      <c r="D47" s="6" t="s">
        <v>11</v>
      </c>
      <c r="E47" s="6">
        <v>4</v>
      </c>
      <c r="F47" s="7" t="s">
        <v>1320</v>
      </c>
      <c r="H47" s="42"/>
      <c r="I47" s="8"/>
      <c r="J47" s="6" t="s">
        <v>11</v>
      </c>
      <c r="K47" s="6"/>
      <c r="L47" s="7"/>
    </row>
    <row r="48" spans="2:12">
      <c r="B48" s="42"/>
      <c r="C48" s="8"/>
      <c r="D48" s="4" t="s">
        <v>12</v>
      </c>
      <c r="F48" s="9"/>
      <c r="H48" s="42"/>
      <c r="I48" s="8"/>
      <c r="J48" s="4" t="s">
        <v>12</v>
      </c>
      <c r="L48" s="9"/>
    </row>
    <row r="49" spans="2:12">
      <c r="B49" s="42"/>
      <c r="C49" s="8"/>
      <c r="D49" s="6" t="s">
        <v>13</v>
      </c>
      <c r="E49" s="6">
        <v>1</v>
      </c>
      <c r="F49" s="7" t="s">
        <v>1321</v>
      </c>
      <c r="H49" s="42"/>
      <c r="I49" s="8"/>
      <c r="J49" s="6" t="s">
        <v>13</v>
      </c>
      <c r="K49" s="6"/>
      <c r="L49" s="7"/>
    </row>
    <row r="50" spans="2:12">
      <c r="B50" s="42"/>
      <c r="C50" s="10"/>
      <c r="D50" s="11"/>
      <c r="E50" s="11">
        <f>SUM(E43:E49)</f>
        <v>16</v>
      </c>
      <c r="F50" s="12"/>
      <c r="H50" s="42"/>
      <c r="I50" s="10"/>
      <c r="J50" s="11"/>
      <c r="K50" s="11">
        <v>2</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F8931-DBFA-45CE-BB92-0E6B27787E3A}">
  <dimension ref="B2:L50"/>
  <sheetViews>
    <sheetView topLeftCell="F1" workbookViewId="0">
      <selection activeCell="E5" sqref="E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41.25">
      <c r="B3" s="42"/>
      <c r="C3" s="5"/>
      <c r="D3" s="6" t="s">
        <v>7</v>
      </c>
      <c r="E3" s="6">
        <v>12.5</v>
      </c>
      <c r="F3" s="7" t="s">
        <v>1322</v>
      </c>
      <c r="H3" s="42"/>
      <c r="I3" s="5"/>
      <c r="J3" s="6" t="s">
        <v>7</v>
      </c>
      <c r="K3" s="6">
        <v>4</v>
      </c>
      <c r="L3" s="7" t="s">
        <v>1323</v>
      </c>
    </row>
    <row r="4" spans="2:12" ht="27.75">
      <c r="B4" s="42"/>
      <c r="C4" s="8"/>
      <c r="D4" s="4" t="s">
        <v>8</v>
      </c>
      <c r="E4" s="4">
        <v>12</v>
      </c>
      <c r="F4" s="9" t="s">
        <v>1324</v>
      </c>
      <c r="H4" s="42"/>
      <c r="I4" s="8"/>
      <c r="J4" s="4" t="s">
        <v>8</v>
      </c>
      <c r="K4" s="4">
        <v>5</v>
      </c>
      <c r="L4" s="9" t="s">
        <v>1325</v>
      </c>
    </row>
    <row r="5" spans="2:12">
      <c r="B5" s="42"/>
      <c r="C5" s="8"/>
      <c r="D5" s="6" t="s">
        <v>9</v>
      </c>
      <c r="E5" s="6">
        <v>8</v>
      </c>
      <c r="F5" s="7" t="s">
        <v>1326</v>
      </c>
      <c r="H5" s="42"/>
      <c r="I5" s="8"/>
      <c r="J5" s="6" t="s">
        <v>9</v>
      </c>
      <c r="K5" s="6">
        <v>3</v>
      </c>
      <c r="L5" s="7" t="s">
        <v>1327</v>
      </c>
    </row>
    <row r="6" spans="2:12" ht="27.75">
      <c r="B6" s="42"/>
      <c r="C6" s="8"/>
      <c r="D6" s="4" t="s">
        <v>10</v>
      </c>
      <c r="E6" s="4">
        <v>8.5</v>
      </c>
      <c r="F6" s="9" t="s">
        <v>1328</v>
      </c>
      <c r="H6" s="42"/>
      <c r="I6" s="8"/>
      <c r="J6" s="4" t="s">
        <v>10</v>
      </c>
      <c r="K6" s="4">
        <v>2</v>
      </c>
      <c r="L6" s="9" t="s">
        <v>1329</v>
      </c>
    </row>
    <row r="7" spans="2:12" ht="27.75">
      <c r="B7" s="42"/>
      <c r="C7" s="8"/>
      <c r="D7" s="6" t="s">
        <v>11</v>
      </c>
      <c r="E7" s="6">
        <v>7</v>
      </c>
      <c r="F7" s="7" t="s">
        <v>1330</v>
      </c>
      <c r="H7" s="42"/>
      <c r="I7" s="8"/>
      <c r="J7" s="6" t="s">
        <v>11</v>
      </c>
      <c r="K7" s="6"/>
      <c r="L7" s="7" t="s">
        <v>1331</v>
      </c>
    </row>
    <row r="8" spans="2:12">
      <c r="B8" s="42"/>
      <c r="C8" s="8"/>
      <c r="D8" s="4" t="s">
        <v>12</v>
      </c>
      <c r="F8" s="9"/>
      <c r="H8" s="42"/>
      <c r="I8" s="8"/>
      <c r="J8" s="4" t="s">
        <v>12</v>
      </c>
      <c r="L8" s="9" t="s">
        <v>1331</v>
      </c>
    </row>
    <row r="9" spans="2:12">
      <c r="B9" s="42"/>
      <c r="C9" s="8"/>
      <c r="D9" s="6" t="s">
        <v>13</v>
      </c>
      <c r="E9" s="6">
        <v>2</v>
      </c>
      <c r="F9" s="7" t="s">
        <v>1332</v>
      </c>
      <c r="H9" s="42"/>
      <c r="I9" s="8"/>
      <c r="J9" s="6" t="s">
        <v>13</v>
      </c>
      <c r="K9" s="6">
        <v>2</v>
      </c>
      <c r="L9" s="7" t="s">
        <v>1333</v>
      </c>
    </row>
    <row r="10" spans="2:12">
      <c r="B10" s="42"/>
      <c r="C10" s="10"/>
      <c r="D10" s="11"/>
      <c r="E10" s="11">
        <f>SUM(E3:E9)</f>
        <v>50</v>
      </c>
      <c r="F10" s="12"/>
      <c r="H10" s="42"/>
      <c r="I10" s="10"/>
      <c r="J10" s="11"/>
      <c r="K10" s="11">
        <f>SUM(K3:K9)</f>
        <v>16</v>
      </c>
      <c r="L10" s="12"/>
    </row>
    <row r="12" spans="2:12">
      <c r="B12" s="42" t="s">
        <v>14</v>
      </c>
      <c r="C12" s="1" t="s">
        <v>15</v>
      </c>
      <c r="D12" s="2" t="s">
        <v>2</v>
      </c>
      <c r="E12" s="2" t="s">
        <v>3</v>
      </c>
      <c r="F12" s="3" t="s">
        <v>4</v>
      </c>
      <c r="H12" s="42" t="s">
        <v>16</v>
      </c>
      <c r="I12" s="1" t="s">
        <v>17</v>
      </c>
      <c r="J12" s="2" t="s">
        <v>2</v>
      </c>
      <c r="K12" s="2" t="s">
        <v>3</v>
      </c>
      <c r="L12" s="3" t="s">
        <v>4</v>
      </c>
    </row>
    <row r="13" spans="2:12" ht="41.25">
      <c r="B13" s="42"/>
      <c r="C13" s="5"/>
      <c r="D13" s="6" t="s">
        <v>7</v>
      </c>
      <c r="E13" s="6">
        <v>8</v>
      </c>
      <c r="F13" s="7" t="s">
        <v>1334</v>
      </c>
      <c r="H13" s="42"/>
      <c r="I13" s="5"/>
      <c r="J13" s="6" t="s">
        <v>7</v>
      </c>
      <c r="K13" s="6">
        <v>3.5</v>
      </c>
      <c r="L13" s="7" t="s">
        <v>1335</v>
      </c>
    </row>
    <row r="14" spans="2:12" ht="54.75">
      <c r="B14" s="42"/>
      <c r="C14" s="8"/>
      <c r="D14" s="4" t="s">
        <v>8</v>
      </c>
      <c r="E14" s="4">
        <v>8</v>
      </c>
      <c r="F14" s="9" t="s">
        <v>1336</v>
      </c>
      <c r="G14" s="4" t="s">
        <v>18</v>
      </c>
      <c r="H14" s="42"/>
      <c r="I14" s="8"/>
      <c r="J14" s="4" t="s">
        <v>8</v>
      </c>
      <c r="L14" s="9"/>
    </row>
    <row r="15" spans="2:12" ht="27.75">
      <c r="B15" s="42"/>
      <c r="C15" s="8"/>
      <c r="D15" s="6" t="s">
        <v>9</v>
      </c>
      <c r="E15" s="6">
        <v>3.5</v>
      </c>
      <c r="F15" s="7" t="s">
        <v>1337</v>
      </c>
      <c r="H15" s="42"/>
      <c r="I15" s="8"/>
      <c r="J15" s="6" t="s">
        <v>9</v>
      </c>
      <c r="K15" s="6">
        <v>3</v>
      </c>
      <c r="L15" s="7" t="s">
        <v>1338</v>
      </c>
    </row>
    <row r="16" spans="2:12" ht="27.75">
      <c r="B16" s="42"/>
      <c r="C16" s="8"/>
      <c r="D16" s="4" t="s">
        <v>10</v>
      </c>
      <c r="E16" s="4">
        <v>5</v>
      </c>
      <c r="F16" s="40" t="s">
        <v>1339</v>
      </c>
      <c r="H16" s="42"/>
      <c r="I16" s="8"/>
      <c r="J16" s="4" t="s">
        <v>10</v>
      </c>
      <c r="L16" s="9"/>
    </row>
    <row r="17" spans="2:12" ht="27.75">
      <c r="B17" s="42"/>
      <c r="C17" s="8"/>
      <c r="D17" s="6" t="s">
        <v>11</v>
      </c>
      <c r="E17" s="6">
        <v>3</v>
      </c>
      <c r="F17" s="7" t="s">
        <v>1340</v>
      </c>
      <c r="H17" s="42"/>
      <c r="I17" s="8"/>
      <c r="J17" s="6" t="s">
        <v>11</v>
      </c>
      <c r="K17" s="6"/>
      <c r="L17" s="7"/>
    </row>
    <row r="18" spans="2:12">
      <c r="B18" s="42"/>
      <c r="C18" s="8"/>
      <c r="D18" s="4" t="s">
        <v>12</v>
      </c>
      <c r="F18" s="9"/>
      <c r="H18" s="42"/>
      <c r="I18" s="8"/>
      <c r="J18" s="4" t="s">
        <v>12</v>
      </c>
      <c r="L18" s="9"/>
    </row>
    <row r="19" spans="2:12">
      <c r="B19" s="42"/>
      <c r="C19" s="8"/>
      <c r="D19" s="6" t="s">
        <v>13</v>
      </c>
      <c r="E19" s="6">
        <v>2</v>
      </c>
      <c r="F19" s="7" t="s">
        <v>1341</v>
      </c>
      <c r="H19" s="42"/>
      <c r="I19" s="8"/>
      <c r="J19" s="6" t="s">
        <v>13</v>
      </c>
      <c r="K19" s="6"/>
      <c r="L19" s="7"/>
    </row>
    <row r="20" spans="2:12">
      <c r="B20" s="42"/>
      <c r="C20" s="10"/>
      <c r="D20" s="11"/>
      <c r="E20" s="11">
        <f>SUM(E13:E19)</f>
        <v>29.5</v>
      </c>
      <c r="F20" s="12"/>
      <c r="H20" s="42"/>
      <c r="I20" s="10"/>
      <c r="J20" s="11"/>
      <c r="K20" s="11">
        <f>SUM(K13:K19)</f>
        <v>6.5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7</v>
      </c>
      <c r="F23" s="7" t="s">
        <v>1342</v>
      </c>
      <c r="H23" s="42"/>
      <c r="I23" s="5"/>
      <c r="J23" s="6" t="s">
        <v>7</v>
      </c>
      <c r="K23" s="6">
        <v>5.5</v>
      </c>
      <c r="L23" s="7" t="s">
        <v>1343</v>
      </c>
    </row>
    <row r="24" spans="2:12">
      <c r="B24" s="42"/>
      <c r="C24" s="8"/>
      <c r="D24" s="4" t="s">
        <v>8</v>
      </c>
      <c r="E24" s="4">
        <v>6</v>
      </c>
      <c r="F24" s="9" t="s">
        <v>1344</v>
      </c>
      <c r="H24" s="42"/>
      <c r="I24" s="8"/>
      <c r="J24" s="4" t="s">
        <v>8</v>
      </c>
      <c r="K24" s="4">
        <v>0.5</v>
      </c>
      <c r="L24" s="9" t="s">
        <v>1345</v>
      </c>
    </row>
    <row r="25" spans="2:12">
      <c r="B25" s="42"/>
      <c r="C25" s="8"/>
      <c r="D25" s="6" t="s">
        <v>9</v>
      </c>
      <c r="E25" s="6">
        <v>5</v>
      </c>
      <c r="F25" s="7" t="s">
        <v>1346</v>
      </c>
      <c r="H25" s="42"/>
      <c r="I25" s="8"/>
      <c r="J25" s="6" t="s">
        <v>9</v>
      </c>
      <c r="K25" s="6">
        <v>1.5</v>
      </c>
      <c r="L25" s="7" t="s">
        <v>1347</v>
      </c>
    </row>
    <row r="26" spans="2:12">
      <c r="B26" s="42"/>
      <c r="C26" s="8"/>
      <c r="D26" s="4" t="s">
        <v>10</v>
      </c>
      <c r="E26" s="4">
        <v>4.5</v>
      </c>
      <c r="F26" s="9" t="s">
        <v>1348</v>
      </c>
      <c r="H26" s="42"/>
      <c r="I26" s="8"/>
      <c r="J26" s="4" t="s">
        <v>10</v>
      </c>
      <c r="K26" s="4">
        <v>6</v>
      </c>
      <c r="L26" s="9" t="s">
        <v>1349</v>
      </c>
    </row>
    <row r="27" spans="2:12">
      <c r="B27" s="42"/>
      <c r="C27" s="8"/>
      <c r="D27" s="6" t="s">
        <v>11</v>
      </c>
      <c r="E27" s="6">
        <v>7</v>
      </c>
      <c r="F27" s="7" t="s">
        <v>1350</v>
      </c>
      <c r="H27" s="42"/>
      <c r="I27" s="8"/>
      <c r="J27" s="6" t="s">
        <v>11</v>
      </c>
      <c r="K27" s="6">
        <v>6</v>
      </c>
      <c r="L27" s="7" t="s">
        <v>1351</v>
      </c>
    </row>
    <row r="28" spans="2:12">
      <c r="B28" s="42"/>
      <c r="C28" s="8"/>
      <c r="D28" s="4" t="s">
        <v>12</v>
      </c>
      <c r="E28" s="4">
        <v>2</v>
      </c>
      <c r="F28" s="9" t="s">
        <v>1352</v>
      </c>
      <c r="H28" s="42"/>
      <c r="I28" s="8"/>
      <c r="J28" s="4" t="s">
        <v>12</v>
      </c>
      <c r="K28" s="4">
        <v>2</v>
      </c>
      <c r="L28" s="9" t="s">
        <v>1353</v>
      </c>
    </row>
    <row r="29" spans="2:12">
      <c r="B29" s="42"/>
      <c r="C29" s="8"/>
      <c r="D29" s="6" t="s">
        <v>13</v>
      </c>
      <c r="E29" s="6"/>
      <c r="F29" s="7"/>
      <c r="H29" s="42"/>
      <c r="I29" s="8"/>
      <c r="J29" s="6" t="s">
        <v>13</v>
      </c>
      <c r="K29" s="6"/>
      <c r="L29" s="7"/>
    </row>
    <row r="30" spans="2:12">
      <c r="B30" s="42"/>
      <c r="C30" s="10"/>
      <c r="D30" s="11"/>
      <c r="E30" s="11">
        <f>SUM(E23:E29)</f>
        <v>31.5</v>
      </c>
      <c r="F30" s="12"/>
      <c r="H30" s="42"/>
      <c r="I30" s="10"/>
      <c r="J30" s="11"/>
      <c r="K30" s="11">
        <f>SUM(K23:K29)</f>
        <v>21.5</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v>4</v>
      </c>
      <c r="F33" s="7" t="s">
        <v>1354</v>
      </c>
      <c r="H33" s="42"/>
      <c r="I33" s="5"/>
      <c r="J33" s="6" t="s">
        <v>7</v>
      </c>
      <c r="K33" s="6">
        <v>4</v>
      </c>
      <c r="L33" s="7" t="s">
        <v>1355</v>
      </c>
    </row>
    <row r="34" spans="2:12">
      <c r="B34" s="42"/>
      <c r="C34" s="8"/>
      <c r="D34" s="4" t="s">
        <v>8</v>
      </c>
      <c r="E34" s="4">
        <v>3</v>
      </c>
      <c r="F34" s="9" t="s">
        <v>1356</v>
      </c>
      <c r="H34" s="42"/>
      <c r="I34" s="8"/>
      <c r="J34" s="4" t="s">
        <v>8</v>
      </c>
      <c r="L34" s="9"/>
    </row>
    <row r="35" spans="2:12" ht="15" customHeight="1">
      <c r="B35" s="42"/>
      <c r="C35" s="8"/>
      <c r="D35" s="6" t="s">
        <v>9</v>
      </c>
      <c r="E35" s="6">
        <v>4.5</v>
      </c>
      <c r="F35" s="7" t="s">
        <v>1357</v>
      </c>
      <c r="H35" s="42"/>
      <c r="I35" s="8"/>
      <c r="J35" s="6" t="s">
        <v>9</v>
      </c>
      <c r="K35" s="6">
        <v>2</v>
      </c>
      <c r="L35" s="7" t="s">
        <v>293</v>
      </c>
    </row>
    <row r="36" spans="2:12" ht="41.25">
      <c r="B36" s="42"/>
      <c r="C36" s="8"/>
      <c r="D36" s="4" t="s">
        <v>10</v>
      </c>
      <c r="E36" s="4">
        <v>7</v>
      </c>
      <c r="F36" s="9" t="s">
        <v>1358</v>
      </c>
      <c r="H36" s="42"/>
      <c r="I36" s="8"/>
      <c r="J36" s="4" t="s">
        <v>10</v>
      </c>
      <c r="L36" s="9"/>
    </row>
    <row r="37" spans="2:12">
      <c r="B37" s="42"/>
      <c r="C37" s="8"/>
      <c r="D37" s="6" t="s">
        <v>11</v>
      </c>
      <c r="E37" s="6">
        <v>4</v>
      </c>
      <c r="F37" s="7" t="s">
        <v>1359</v>
      </c>
      <c r="H37" s="42"/>
      <c r="I37" s="8"/>
      <c r="J37" s="6" t="s">
        <v>11</v>
      </c>
      <c r="K37" s="6">
        <v>5</v>
      </c>
      <c r="L37" s="7" t="s">
        <v>1360</v>
      </c>
    </row>
    <row r="38" spans="2:12">
      <c r="B38" s="42"/>
      <c r="C38" s="8"/>
      <c r="D38" s="4" t="s">
        <v>12</v>
      </c>
      <c r="F38" s="9"/>
      <c r="H38" s="42"/>
      <c r="I38" s="8"/>
      <c r="J38" s="4" t="s">
        <v>12</v>
      </c>
      <c r="K38" s="4">
        <v>2</v>
      </c>
      <c r="L38" s="9" t="s">
        <v>1361</v>
      </c>
    </row>
    <row r="39" spans="2:12">
      <c r="B39" s="42"/>
      <c r="C39" s="8"/>
      <c r="D39" s="6" t="s">
        <v>13</v>
      </c>
      <c r="E39" s="6">
        <v>2</v>
      </c>
      <c r="F39" s="7" t="s">
        <v>1362</v>
      </c>
      <c r="H39" s="42"/>
      <c r="I39" s="8"/>
      <c r="J39" s="6" t="s">
        <v>13</v>
      </c>
      <c r="K39" s="6">
        <v>2</v>
      </c>
      <c r="L39" s="7" t="s">
        <v>1363</v>
      </c>
    </row>
    <row r="40" spans="2:12">
      <c r="B40" s="42"/>
      <c r="C40" s="10"/>
      <c r="D40" s="11"/>
      <c r="E40" s="11">
        <f>SUM(E33:E39)</f>
        <v>24.5</v>
      </c>
      <c r="F40" s="12"/>
      <c r="H40" s="42"/>
      <c r="I40" s="10"/>
      <c r="J40" s="11"/>
      <c r="K40" s="11">
        <f>SUM(K33:K39)</f>
        <v>15</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v>4</v>
      </c>
      <c r="F43" s="7" t="s">
        <v>1364</v>
      </c>
      <c r="H43" s="42"/>
      <c r="I43" s="5"/>
      <c r="J43" s="6" t="s">
        <v>7</v>
      </c>
      <c r="K43" s="6"/>
      <c r="L43" s="7" t="s">
        <v>1365</v>
      </c>
    </row>
    <row r="44" spans="2:12">
      <c r="B44" s="42"/>
      <c r="C44" s="8"/>
      <c r="D44" s="4" t="s">
        <v>8</v>
      </c>
      <c r="E44" s="4">
        <v>2</v>
      </c>
      <c r="F44" s="9" t="s">
        <v>1366</v>
      </c>
      <c r="H44" s="42"/>
      <c r="I44" s="8"/>
      <c r="J44" s="4" t="s">
        <v>8</v>
      </c>
      <c r="L44" s="9"/>
    </row>
    <row r="45" spans="2:12">
      <c r="B45" s="42"/>
      <c r="C45" s="8"/>
      <c r="D45" s="6" t="s">
        <v>9</v>
      </c>
      <c r="E45" s="6">
        <v>4.5</v>
      </c>
      <c r="F45" s="7" t="s">
        <v>1367</v>
      </c>
      <c r="H45" s="42"/>
      <c r="I45" s="8"/>
      <c r="J45" s="6" t="s">
        <v>9</v>
      </c>
      <c r="K45" s="6">
        <v>3</v>
      </c>
      <c r="L45" s="7" t="s">
        <v>1368</v>
      </c>
    </row>
    <row r="46" spans="2:12">
      <c r="B46" s="42"/>
      <c r="C46" s="8"/>
      <c r="D46" s="4" t="s">
        <v>10</v>
      </c>
      <c r="E46" s="4">
        <v>4</v>
      </c>
      <c r="F46" s="9" t="s">
        <v>1369</v>
      </c>
      <c r="H46" s="42"/>
      <c r="I46" s="8"/>
      <c r="J46" s="4" t="s">
        <v>10</v>
      </c>
      <c r="K46" s="4">
        <v>2</v>
      </c>
      <c r="L46" s="9" t="s">
        <v>1370</v>
      </c>
    </row>
    <row r="47" spans="2:12">
      <c r="B47" s="42"/>
      <c r="C47" s="8"/>
      <c r="D47" s="6" t="s">
        <v>11</v>
      </c>
      <c r="E47" s="6">
        <v>3.5</v>
      </c>
      <c r="F47" s="7" t="s">
        <v>1371</v>
      </c>
      <c r="H47" s="42"/>
      <c r="I47" s="8"/>
      <c r="J47" s="6" t="s">
        <v>11</v>
      </c>
      <c r="K47" s="6">
        <v>7</v>
      </c>
      <c r="L47" s="7" t="s">
        <v>1372</v>
      </c>
    </row>
    <row r="48" spans="2:12">
      <c r="B48" s="42"/>
      <c r="C48" s="8"/>
      <c r="D48" s="4" t="s">
        <v>12</v>
      </c>
      <c r="F48" s="9"/>
      <c r="H48" s="42"/>
      <c r="I48" s="8"/>
      <c r="J48" s="4" t="s">
        <v>12</v>
      </c>
      <c r="L48" s="9"/>
    </row>
    <row r="49" spans="2:12">
      <c r="B49" s="42"/>
      <c r="C49" s="8"/>
      <c r="D49" s="6" t="s">
        <v>13</v>
      </c>
      <c r="E49" s="6">
        <v>2</v>
      </c>
      <c r="F49" s="7" t="s">
        <v>1373</v>
      </c>
      <c r="H49" s="42"/>
      <c r="I49" s="8"/>
      <c r="J49" s="6" t="s">
        <v>13</v>
      </c>
      <c r="K49" s="6"/>
      <c r="L49" s="7"/>
    </row>
    <row r="50" spans="2:12">
      <c r="B50" s="42"/>
      <c r="C50" s="10"/>
      <c r="D50" s="11"/>
      <c r="E50" s="11">
        <f>SUM(E43:E49)</f>
        <v>20</v>
      </c>
      <c r="F50" s="12"/>
      <c r="H50" s="42"/>
      <c r="I50" s="10"/>
      <c r="J50" s="11"/>
      <c r="K50" s="11">
        <f>SUM(K43:K49)</f>
        <v>12</v>
      </c>
      <c r="L50" s="12"/>
    </row>
  </sheetData>
  <autoFilter ref="B12:L20" xr:uid="{47AF8931-DBFA-45CE-BB92-0E6B27787E3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312D-2ACC-4E79-8C6B-2F7636098D10}">
  <dimension ref="B2:L51"/>
  <sheetViews>
    <sheetView topLeftCell="A12" workbookViewId="0">
      <selection activeCell="E28" sqref="E28"/>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1374</v>
      </c>
      <c r="H2" s="42" t="s">
        <v>5</v>
      </c>
      <c r="I2" s="1" t="s">
        <v>6</v>
      </c>
      <c r="J2" s="2" t="s">
        <v>2</v>
      </c>
      <c r="K2" s="2" t="s">
        <v>3</v>
      </c>
      <c r="L2" s="3" t="s">
        <v>4</v>
      </c>
    </row>
    <row r="3" spans="2:12" ht="27.75">
      <c r="B3" s="42"/>
      <c r="C3" s="5"/>
      <c r="D3" s="6" t="s">
        <v>7</v>
      </c>
      <c r="E3" s="6">
        <v>10</v>
      </c>
      <c r="F3" s="7" t="s">
        <v>1375</v>
      </c>
      <c r="H3" s="42"/>
      <c r="I3" s="5"/>
      <c r="J3" s="6" t="s">
        <v>7</v>
      </c>
      <c r="K3" s="6">
        <v>3</v>
      </c>
      <c r="L3" s="7" t="s">
        <v>1376</v>
      </c>
    </row>
    <row r="4" spans="2:12" ht="27.75">
      <c r="B4" s="42"/>
      <c r="C4" s="8"/>
      <c r="D4" s="4" t="s">
        <v>8</v>
      </c>
      <c r="E4" s="4">
        <v>9.5</v>
      </c>
      <c r="F4" s="9" t="s">
        <v>1377</v>
      </c>
      <c r="H4" s="42"/>
      <c r="I4" s="8"/>
      <c r="J4" s="4" t="s">
        <v>8</v>
      </c>
      <c r="L4" s="9"/>
    </row>
    <row r="5" spans="2:12" ht="27.75">
      <c r="B5" s="42"/>
      <c r="C5" s="8"/>
      <c r="D5" s="6" t="s">
        <v>9</v>
      </c>
      <c r="E5" s="6">
        <v>12</v>
      </c>
      <c r="F5" s="7" t="s">
        <v>1378</v>
      </c>
      <c r="H5" s="42"/>
      <c r="I5" s="8"/>
      <c r="J5" s="6" t="s">
        <v>9</v>
      </c>
      <c r="K5" s="6">
        <v>3</v>
      </c>
      <c r="L5" s="7" t="s">
        <v>1379</v>
      </c>
    </row>
    <row r="6" spans="2:12" ht="27.75">
      <c r="B6" s="42"/>
      <c r="C6" s="8"/>
      <c r="D6" s="4" t="s">
        <v>10</v>
      </c>
      <c r="E6" s="4">
        <v>14</v>
      </c>
      <c r="F6" s="9" t="s">
        <v>1380</v>
      </c>
      <c r="H6" s="42"/>
      <c r="I6" s="8"/>
      <c r="J6" s="4" t="s">
        <v>10</v>
      </c>
      <c r="K6" s="4">
        <v>1</v>
      </c>
      <c r="L6" s="9" t="s">
        <v>1381</v>
      </c>
    </row>
    <row r="7" spans="2:12">
      <c r="B7" s="42"/>
      <c r="C7" s="8"/>
      <c r="D7" s="6" t="s">
        <v>11</v>
      </c>
      <c r="E7" s="6">
        <v>7</v>
      </c>
      <c r="F7" s="7" t="s">
        <v>1382</v>
      </c>
      <c r="H7" s="42"/>
      <c r="I7" s="8"/>
      <c r="J7" s="6" t="s">
        <v>11</v>
      </c>
      <c r="K7" s="6"/>
      <c r="L7" s="7"/>
    </row>
    <row r="8" spans="2:12">
      <c r="B8" s="42"/>
      <c r="C8" s="8"/>
      <c r="D8" s="4" t="s">
        <v>12</v>
      </c>
      <c r="E8" s="4">
        <v>4.5</v>
      </c>
      <c r="F8" s="9" t="s">
        <v>1383</v>
      </c>
      <c r="H8" s="42"/>
      <c r="I8" s="8"/>
      <c r="J8" s="4" t="s">
        <v>12</v>
      </c>
      <c r="K8" s="4">
        <v>1</v>
      </c>
      <c r="L8" s="9" t="s">
        <v>1384</v>
      </c>
    </row>
    <row r="9" spans="2:12">
      <c r="B9" s="42"/>
      <c r="C9" s="8"/>
      <c r="D9" s="6" t="s">
        <v>13</v>
      </c>
      <c r="E9" s="6">
        <v>3.5</v>
      </c>
      <c r="F9" s="7" t="s">
        <v>1385</v>
      </c>
      <c r="H9" s="42"/>
      <c r="I9" s="8"/>
      <c r="J9" s="6" t="s">
        <v>13</v>
      </c>
      <c r="K9" s="6">
        <v>2</v>
      </c>
      <c r="L9" s="7" t="s">
        <v>1386</v>
      </c>
    </row>
    <row r="10" spans="2:12">
      <c r="B10" s="42"/>
      <c r="C10" s="10"/>
      <c r="D10" s="11"/>
      <c r="E10" s="11">
        <f>SUM(E3:E9)</f>
        <v>60.5</v>
      </c>
      <c r="F10" s="12"/>
      <c r="H10" s="42"/>
      <c r="I10" s="10"/>
      <c r="J10" s="11"/>
      <c r="K10" s="11">
        <f>SUM(K3:K9)</f>
        <v>10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v>2</v>
      </c>
      <c r="F13" s="7" t="s">
        <v>1387</v>
      </c>
      <c r="H13" s="42"/>
      <c r="I13" s="5"/>
      <c r="J13" s="6" t="s">
        <v>7</v>
      </c>
      <c r="K13" s="6">
        <v>3</v>
      </c>
      <c r="L13" s="7" t="s">
        <v>1388</v>
      </c>
    </row>
    <row r="14" spans="2:12">
      <c r="B14" s="42"/>
      <c r="C14" s="5"/>
      <c r="D14" s="6"/>
      <c r="E14" s="6"/>
      <c r="F14" s="7"/>
      <c r="H14" s="42"/>
      <c r="I14" s="5"/>
      <c r="J14" s="6"/>
      <c r="K14" s="6"/>
      <c r="L14" s="7"/>
    </row>
    <row r="15" spans="2:12" ht="27.75">
      <c r="B15" s="42"/>
      <c r="C15" s="8"/>
      <c r="D15" s="4" t="s">
        <v>8</v>
      </c>
      <c r="E15" s="4">
        <v>3</v>
      </c>
      <c r="F15" s="9" t="s">
        <v>1389</v>
      </c>
      <c r="G15" s="4" t="s">
        <v>18</v>
      </c>
      <c r="H15" s="42"/>
      <c r="I15" s="8"/>
      <c r="J15" s="4" t="s">
        <v>8</v>
      </c>
      <c r="K15" s="4">
        <v>4</v>
      </c>
      <c r="L15" s="9" t="s">
        <v>1390</v>
      </c>
    </row>
    <row r="16" spans="2:12">
      <c r="B16" s="42"/>
      <c r="C16" s="8"/>
      <c r="D16" s="6" t="s">
        <v>9</v>
      </c>
      <c r="E16" s="6">
        <v>1</v>
      </c>
      <c r="F16" s="7" t="s">
        <v>1391</v>
      </c>
      <c r="H16" s="42"/>
      <c r="I16" s="8"/>
      <c r="J16" s="6" t="s">
        <v>9</v>
      </c>
      <c r="K16" s="6">
        <v>5</v>
      </c>
      <c r="L16" s="7" t="s">
        <v>1392</v>
      </c>
    </row>
    <row r="17" spans="2:12">
      <c r="B17" s="42"/>
      <c r="C17" s="8"/>
      <c r="D17" s="4" t="s">
        <v>10</v>
      </c>
      <c r="E17" s="4">
        <v>1</v>
      </c>
      <c r="F17" s="9" t="s">
        <v>1393</v>
      </c>
      <c r="H17" s="42"/>
      <c r="I17" s="8"/>
      <c r="J17" s="4" t="s">
        <v>10</v>
      </c>
      <c r="K17" s="4">
        <v>15</v>
      </c>
      <c r="L17" s="9" t="s">
        <v>1394</v>
      </c>
    </row>
    <row r="18" spans="2:12">
      <c r="B18" s="42"/>
      <c r="C18" s="8"/>
      <c r="D18" s="6" t="s">
        <v>11</v>
      </c>
      <c r="E18" s="6">
        <v>1</v>
      </c>
      <c r="F18" s="32" t="s">
        <v>1395</v>
      </c>
      <c r="H18" s="42"/>
      <c r="I18" s="8"/>
      <c r="J18" s="6" t="s">
        <v>11</v>
      </c>
      <c r="K18" s="6">
        <v>5</v>
      </c>
      <c r="L18" s="7" t="s">
        <v>1396</v>
      </c>
    </row>
    <row r="19" spans="2:12">
      <c r="B19" s="42"/>
      <c r="C19" s="8"/>
      <c r="D19" s="4" t="s">
        <v>12</v>
      </c>
      <c r="F19" s="9"/>
      <c r="H19" s="42"/>
      <c r="I19" s="8"/>
      <c r="J19" s="4" t="s">
        <v>12</v>
      </c>
      <c r="L19" s="9"/>
    </row>
    <row r="20" spans="2:12">
      <c r="B20" s="42"/>
      <c r="C20" s="8"/>
      <c r="D20" s="6" t="s">
        <v>13</v>
      </c>
      <c r="E20" s="6">
        <v>3</v>
      </c>
      <c r="F20" s="7" t="s">
        <v>1397</v>
      </c>
      <c r="H20" s="42"/>
      <c r="I20" s="8"/>
      <c r="J20" s="6" t="s">
        <v>13</v>
      </c>
      <c r="K20" s="6">
        <v>2</v>
      </c>
      <c r="L20" s="7" t="s">
        <v>1398</v>
      </c>
    </row>
    <row r="21" spans="2:12">
      <c r="B21" s="42"/>
      <c r="C21" s="10"/>
      <c r="D21" s="11"/>
      <c r="E21" s="11">
        <f>SUM(E13:E20)</f>
        <v>11</v>
      </c>
      <c r="F21" s="12"/>
      <c r="H21" s="42"/>
      <c r="I21" s="10"/>
      <c r="J21" s="11"/>
      <c r="K21" s="11">
        <f>SUM(K13:K20)</f>
        <v>34</v>
      </c>
      <c r="L21" s="12"/>
    </row>
    <row r="23" spans="2:12">
      <c r="B23" s="42" t="s">
        <v>19</v>
      </c>
      <c r="C23" s="1" t="s">
        <v>20</v>
      </c>
      <c r="D23" s="2" t="s">
        <v>2</v>
      </c>
      <c r="E23" s="2" t="s">
        <v>3</v>
      </c>
      <c r="F23" s="3" t="s">
        <v>4</v>
      </c>
      <c r="H23" s="42" t="s">
        <v>21</v>
      </c>
      <c r="I23" s="1" t="s">
        <v>22</v>
      </c>
      <c r="J23" s="2" t="s">
        <v>2</v>
      </c>
      <c r="K23" s="2" t="s">
        <v>3</v>
      </c>
      <c r="L23" s="3" t="s">
        <v>4</v>
      </c>
    </row>
    <row r="24" spans="2:12">
      <c r="B24" s="42"/>
      <c r="C24" s="5"/>
      <c r="D24" s="6" t="s">
        <v>7</v>
      </c>
      <c r="E24" s="6">
        <v>4</v>
      </c>
      <c r="F24" s="7" t="s">
        <v>1399</v>
      </c>
      <c r="H24" s="42"/>
      <c r="I24" s="5"/>
      <c r="J24" s="6" t="s">
        <v>7</v>
      </c>
      <c r="K24" s="6">
        <v>4</v>
      </c>
      <c r="L24" s="7" t="s">
        <v>1400</v>
      </c>
    </row>
    <row r="25" spans="2:12">
      <c r="B25" s="42"/>
      <c r="C25" s="8"/>
      <c r="D25" s="4" t="s">
        <v>8</v>
      </c>
      <c r="E25" s="4">
        <v>3.5</v>
      </c>
      <c r="F25" s="9" t="s">
        <v>1401</v>
      </c>
      <c r="H25" s="42"/>
      <c r="I25" s="8"/>
      <c r="J25" s="4" t="s">
        <v>8</v>
      </c>
      <c r="K25" s="4">
        <v>1</v>
      </c>
      <c r="L25" s="9" t="s">
        <v>1402</v>
      </c>
    </row>
    <row r="26" spans="2:12">
      <c r="B26" s="42"/>
      <c r="C26" s="8"/>
      <c r="D26" s="6" t="s">
        <v>9</v>
      </c>
      <c r="E26" s="6">
        <v>4.5</v>
      </c>
      <c r="F26" s="7" t="s">
        <v>1403</v>
      </c>
      <c r="H26" s="42"/>
      <c r="I26" s="8"/>
      <c r="J26" s="6" t="s">
        <v>9</v>
      </c>
      <c r="K26" s="6">
        <v>6</v>
      </c>
      <c r="L26" s="7" t="s">
        <v>1404</v>
      </c>
    </row>
    <row r="27" spans="2:12">
      <c r="B27" s="42"/>
      <c r="C27" s="8"/>
      <c r="D27" s="4" t="s">
        <v>10</v>
      </c>
      <c r="E27" s="4">
        <v>3</v>
      </c>
      <c r="F27" s="9" t="s">
        <v>1405</v>
      </c>
      <c r="H27" s="42"/>
      <c r="I27" s="8"/>
      <c r="J27" s="4" t="s">
        <v>10</v>
      </c>
      <c r="K27" s="4">
        <v>1</v>
      </c>
      <c r="L27" s="9" t="s">
        <v>1406</v>
      </c>
    </row>
    <row r="28" spans="2:12" ht="30.75">
      <c r="B28" s="42"/>
      <c r="C28" s="8"/>
      <c r="D28" s="6" t="s">
        <v>11</v>
      </c>
      <c r="E28" s="6">
        <v>5</v>
      </c>
      <c r="F28" s="7" t="s">
        <v>1407</v>
      </c>
      <c r="H28" s="42"/>
      <c r="I28" s="8"/>
      <c r="J28" s="6" t="s">
        <v>11</v>
      </c>
      <c r="K28" s="6">
        <v>2</v>
      </c>
      <c r="L28" s="7" t="s">
        <v>1408</v>
      </c>
    </row>
    <row r="29" spans="2:12">
      <c r="B29" s="42"/>
      <c r="C29" s="8"/>
      <c r="D29" s="4" t="s">
        <v>12</v>
      </c>
      <c r="F29" s="9"/>
      <c r="H29" s="42"/>
      <c r="I29" s="8"/>
      <c r="J29" s="4" t="s">
        <v>12</v>
      </c>
      <c r="L29" s="9" t="s">
        <v>1409</v>
      </c>
    </row>
    <row r="30" spans="2:12">
      <c r="B30" s="42"/>
      <c r="C30" s="8"/>
      <c r="D30" s="6" t="s">
        <v>13</v>
      </c>
      <c r="E30" s="6"/>
      <c r="F30" s="7"/>
      <c r="H30" s="42"/>
      <c r="I30" s="8"/>
      <c r="J30" s="6" t="s">
        <v>13</v>
      </c>
      <c r="K30" s="6">
        <v>1</v>
      </c>
      <c r="L30" s="7" t="s">
        <v>1410</v>
      </c>
    </row>
    <row r="31" spans="2:12">
      <c r="B31" s="42"/>
      <c r="C31" s="10"/>
      <c r="D31" s="11"/>
      <c r="E31" s="11">
        <f>SUM(E24:E30)</f>
        <v>20</v>
      </c>
      <c r="F31" s="12"/>
      <c r="H31" s="42"/>
      <c r="I31" s="10"/>
      <c r="J31" s="11"/>
      <c r="K31" s="11">
        <f>SUM(K24:K30)</f>
        <v>15</v>
      </c>
      <c r="L31" s="12"/>
    </row>
    <row r="33" spans="2:12">
      <c r="B33" s="42" t="s">
        <v>23</v>
      </c>
      <c r="C33" s="1" t="s">
        <v>24</v>
      </c>
      <c r="D33" s="2" t="s">
        <v>2</v>
      </c>
      <c r="E33" s="2" t="s">
        <v>3</v>
      </c>
      <c r="F33" s="3" t="s">
        <v>4</v>
      </c>
      <c r="H33" s="42" t="s">
        <v>25</v>
      </c>
      <c r="I33" s="1" t="s">
        <v>26</v>
      </c>
      <c r="J33" s="2" t="s">
        <v>2</v>
      </c>
      <c r="K33" s="2" t="s">
        <v>3</v>
      </c>
      <c r="L33" s="3" t="s">
        <v>4</v>
      </c>
    </row>
    <row r="34" spans="2:12" ht="27.75" customHeight="1">
      <c r="B34" s="42"/>
      <c r="C34" s="5"/>
      <c r="D34" s="6" t="s">
        <v>7</v>
      </c>
      <c r="E34" s="6">
        <v>4</v>
      </c>
      <c r="F34" s="7" t="s">
        <v>1411</v>
      </c>
      <c r="H34" s="42"/>
      <c r="I34" s="5"/>
      <c r="J34" s="6" t="s">
        <v>7</v>
      </c>
      <c r="K34" s="6">
        <v>2</v>
      </c>
      <c r="L34" s="7" t="s">
        <v>1388</v>
      </c>
    </row>
    <row r="35" spans="2:12" ht="70.5" customHeight="1">
      <c r="B35" s="42"/>
      <c r="C35" s="8"/>
      <c r="D35" s="4" t="s">
        <v>8</v>
      </c>
      <c r="E35" s="4">
        <v>4.5</v>
      </c>
      <c r="F35" s="9" t="s">
        <v>1412</v>
      </c>
      <c r="H35" s="42"/>
      <c r="I35" s="8"/>
      <c r="J35" s="4" t="s">
        <v>8</v>
      </c>
      <c r="K35" s="4">
        <v>2</v>
      </c>
      <c r="L35" s="9" t="s">
        <v>1413</v>
      </c>
    </row>
    <row r="36" spans="2:12" ht="47.25" customHeight="1">
      <c r="B36" s="42"/>
      <c r="C36" s="8"/>
      <c r="D36" s="6" t="s">
        <v>9</v>
      </c>
      <c r="E36" s="6">
        <v>4</v>
      </c>
      <c r="F36" s="7" t="s">
        <v>1414</v>
      </c>
      <c r="H36" s="42"/>
      <c r="I36" s="8"/>
      <c r="J36" s="6" t="s">
        <v>9</v>
      </c>
      <c r="K36" s="6">
        <v>3</v>
      </c>
      <c r="L36" s="7" t="s">
        <v>1415</v>
      </c>
    </row>
    <row r="37" spans="2:12" ht="30.75">
      <c r="B37" s="42"/>
      <c r="C37" s="8"/>
      <c r="D37" s="4" t="s">
        <v>10</v>
      </c>
      <c r="E37" s="4">
        <v>4.5</v>
      </c>
      <c r="F37" s="9" t="s">
        <v>1416</v>
      </c>
      <c r="H37" s="42"/>
      <c r="I37" s="8"/>
      <c r="J37" s="4" t="s">
        <v>10</v>
      </c>
      <c r="L37" s="9"/>
    </row>
    <row r="38" spans="2:12" ht="30.75">
      <c r="B38" s="42"/>
      <c r="C38" s="8"/>
      <c r="D38" s="6" t="s">
        <v>11</v>
      </c>
      <c r="E38" s="6">
        <v>1</v>
      </c>
      <c r="F38" s="7" t="s">
        <v>1417</v>
      </c>
      <c r="H38" s="42"/>
      <c r="I38" s="8"/>
      <c r="J38" s="6" t="s">
        <v>11</v>
      </c>
      <c r="K38" s="6"/>
      <c r="L38" s="7"/>
    </row>
    <row r="39" spans="2:12">
      <c r="B39" s="42"/>
      <c r="C39" s="8"/>
      <c r="D39" s="4" t="s">
        <v>12</v>
      </c>
      <c r="F39" s="9"/>
      <c r="H39" s="42"/>
      <c r="I39" s="8"/>
      <c r="J39" s="4" t="s">
        <v>12</v>
      </c>
      <c r="L39" s="9"/>
    </row>
    <row r="40" spans="2:12">
      <c r="B40" s="42"/>
      <c r="C40" s="8"/>
      <c r="D40" s="6" t="s">
        <v>13</v>
      </c>
      <c r="E40" s="6">
        <v>2.5</v>
      </c>
      <c r="F40" s="7" t="s">
        <v>1418</v>
      </c>
      <c r="H40" s="42"/>
      <c r="I40" s="8"/>
      <c r="J40" s="6" t="s">
        <v>13</v>
      </c>
      <c r="K40" s="6"/>
      <c r="L40" s="7"/>
    </row>
    <row r="41" spans="2:12">
      <c r="B41" s="42"/>
      <c r="C41" s="10"/>
      <c r="D41" s="11"/>
      <c r="E41" s="11">
        <f>SUM(E34:E40)</f>
        <v>20.5</v>
      </c>
      <c r="F41" s="12"/>
      <c r="H41" s="42"/>
      <c r="I41" s="10"/>
      <c r="J41" s="11"/>
      <c r="K41" s="11">
        <f>SUM(K34:K40)</f>
        <v>7</v>
      </c>
      <c r="L41" s="12"/>
    </row>
    <row r="43" spans="2:12">
      <c r="B43" s="42" t="s">
        <v>27</v>
      </c>
      <c r="C43" s="1" t="s">
        <v>28</v>
      </c>
      <c r="D43" s="2" t="s">
        <v>2</v>
      </c>
      <c r="E43" s="2" t="s">
        <v>3</v>
      </c>
      <c r="F43" s="3" t="s">
        <v>4</v>
      </c>
      <c r="H43" s="42" t="s">
        <v>29</v>
      </c>
      <c r="I43" s="1" t="s">
        <v>30</v>
      </c>
      <c r="J43" s="2" t="s">
        <v>2</v>
      </c>
      <c r="K43" s="2" t="s">
        <v>3</v>
      </c>
      <c r="L43" s="3" t="s">
        <v>4</v>
      </c>
    </row>
    <row r="44" spans="2:12">
      <c r="B44" s="42"/>
      <c r="C44" s="5"/>
      <c r="D44" s="6" t="s">
        <v>7</v>
      </c>
      <c r="E44" s="6">
        <v>7</v>
      </c>
      <c r="F44" s="7" t="s">
        <v>1419</v>
      </c>
      <c r="H44" s="42"/>
      <c r="I44" s="5"/>
      <c r="J44" s="6" t="s">
        <v>7</v>
      </c>
      <c r="K44" s="6">
        <v>5</v>
      </c>
      <c r="L44" s="7" t="s">
        <v>1420</v>
      </c>
    </row>
    <row r="45" spans="2:12" ht="27.75">
      <c r="B45" s="42"/>
      <c r="C45" s="8"/>
      <c r="D45" s="4" t="s">
        <v>8</v>
      </c>
      <c r="F45" s="9"/>
      <c r="H45" s="42"/>
      <c r="I45" s="8"/>
      <c r="J45" s="4" t="s">
        <v>8</v>
      </c>
      <c r="K45" s="4">
        <v>7</v>
      </c>
      <c r="L45" s="7" t="s">
        <v>1421</v>
      </c>
    </row>
    <row r="46" spans="2:12" ht="27.75">
      <c r="B46" s="42"/>
      <c r="C46" s="8"/>
      <c r="D46" s="6" t="s">
        <v>9</v>
      </c>
      <c r="E46" s="6">
        <v>5</v>
      </c>
      <c r="F46" s="7" t="s">
        <v>1422</v>
      </c>
      <c r="H46" s="42"/>
      <c r="I46" s="8"/>
      <c r="J46" s="6" t="s">
        <v>9</v>
      </c>
      <c r="K46" s="6">
        <v>3</v>
      </c>
      <c r="L46" s="7" t="s">
        <v>1423</v>
      </c>
    </row>
    <row r="47" spans="2:12" ht="27.75">
      <c r="B47" s="42"/>
      <c r="C47" s="8"/>
      <c r="D47" s="4" t="s">
        <v>10</v>
      </c>
      <c r="E47" s="4">
        <v>4</v>
      </c>
      <c r="F47" s="9" t="s">
        <v>1424</v>
      </c>
      <c r="H47" s="42"/>
      <c r="I47" s="8"/>
      <c r="J47" s="4" t="s">
        <v>10</v>
      </c>
      <c r="L47" s="9"/>
    </row>
    <row r="48" spans="2:12">
      <c r="B48" s="42"/>
      <c r="C48" s="8"/>
      <c r="D48" s="6" t="s">
        <v>11</v>
      </c>
      <c r="E48" s="6">
        <v>1</v>
      </c>
      <c r="F48" s="7" t="s">
        <v>1425</v>
      </c>
      <c r="H48" s="42"/>
      <c r="I48" s="8"/>
      <c r="J48" s="6" t="s">
        <v>11</v>
      </c>
      <c r="K48" s="6"/>
      <c r="L48" s="7"/>
    </row>
    <row r="49" spans="2:12">
      <c r="B49" s="42"/>
      <c r="C49" s="8"/>
      <c r="D49" s="4" t="s">
        <v>12</v>
      </c>
      <c r="E49" s="4">
        <v>4</v>
      </c>
      <c r="F49" s="9" t="s">
        <v>1426</v>
      </c>
      <c r="H49" s="42"/>
      <c r="I49" s="8"/>
      <c r="J49" s="4" t="s">
        <v>12</v>
      </c>
      <c r="L49" s="9"/>
    </row>
    <row r="50" spans="2:12">
      <c r="B50" s="42"/>
      <c r="C50" s="8"/>
      <c r="D50" s="6" t="s">
        <v>13</v>
      </c>
      <c r="E50" s="6"/>
      <c r="F50" s="7"/>
      <c r="H50" s="42"/>
      <c r="I50" s="8"/>
      <c r="J50" s="6" t="s">
        <v>13</v>
      </c>
      <c r="K50" s="6"/>
      <c r="L50" s="7"/>
    </row>
    <row r="51" spans="2:12">
      <c r="B51" s="42"/>
      <c r="C51" s="10"/>
      <c r="D51" s="11"/>
      <c r="E51" s="11">
        <f>SUM(E44:E50)</f>
        <v>21</v>
      </c>
      <c r="F51" s="12"/>
      <c r="H51" s="42"/>
      <c r="I51" s="10"/>
      <c r="J51" s="11"/>
      <c r="K51" s="11">
        <f>SUM(K44:K50)</f>
        <v>15</v>
      </c>
      <c r="L51" s="12"/>
    </row>
  </sheetData>
  <autoFilter ref="B2:F10" xr:uid="{0F20312D-2ACC-4E79-8C6B-2F7636098D10}"/>
  <mergeCells count="10">
    <mergeCell ref="B33:B41"/>
    <mergeCell ref="H33:H41"/>
    <mergeCell ref="B43:B51"/>
    <mergeCell ref="H43:H51"/>
    <mergeCell ref="B2:B10"/>
    <mergeCell ref="H2:H10"/>
    <mergeCell ref="B12:B21"/>
    <mergeCell ref="H12:H21"/>
    <mergeCell ref="B23:B31"/>
    <mergeCell ref="H23:H3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4D994-449F-4401-A948-0EEE11736B12}">
  <dimension ref="B2:L50"/>
  <sheetViews>
    <sheetView topLeftCell="A6" workbookViewId="0">
      <selection activeCell="L7" sqref="L7"/>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30.75">
      <c r="B3" s="42"/>
      <c r="C3" s="5"/>
      <c r="D3" s="6" t="s">
        <v>7</v>
      </c>
      <c r="E3" s="6">
        <v>9</v>
      </c>
      <c r="F3" s="7" t="s">
        <v>1427</v>
      </c>
      <c r="H3" s="42"/>
      <c r="I3" s="5"/>
      <c r="J3" s="6" t="s">
        <v>7</v>
      </c>
      <c r="K3" s="6">
        <v>1</v>
      </c>
      <c r="L3" s="7" t="s">
        <v>401</v>
      </c>
    </row>
    <row r="4" spans="2:12" ht="30.75">
      <c r="B4" s="42"/>
      <c r="C4" s="8"/>
      <c r="D4" s="4" t="s">
        <v>8</v>
      </c>
      <c r="E4" s="4">
        <v>9</v>
      </c>
      <c r="F4" s="9" t="s">
        <v>1428</v>
      </c>
      <c r="H4" s="42"/>
      <c r="I4" s="8"/>
      <c r="J4" s="4" t="s">
        <v>8</v>
      </c>
      <c r="L4" s="9"/>
    </row>
    <row r="5" spans="2:12" ht="30.75">
      <c r="B5" s="42"/>
      <c r="C5" s="8"/>
      <c r="D5" s="6" t="s">
        <v>9</v>
      </c>
      <c r="E5" s="6">
        <v>8</v>
      </c>
      <c r="F5" s="7" t="s">
        <v>1429</v>
      </c>
      <c r="H5" s="42"/>
      <c r="I5" s="8"/>
      <c r="J5" s="6" t="s">
        <v>9</v>
      </c>
      <c r="K5" s="6">
        <v>1</v>
      </c>
      <c r="L5" s="7" t="s">
        <v>1430</v>
      </c>
    </row>
    <row r="6" spans="2:12" ht="30.75">
      <c r="B6" s="42"/>
      <c r="C6" s="8"/>
      <c r="D6" s="4" t="s">
        <v>10</v>
      </c>
      <c r="E6" s="4">
        <v>8</v>
      </c>
      <c r="F6" s="9" t="s">
        <v>1431</v>
      </c>
      <c r="H6" s="42"/>
      <c r="I6" s="8"/>
      <c r="J6" s="4" t="s">
        <v>10</v>
      </c>
      <c r="K6" s="4">
        <v>1</v>
      </c>
      <c r="L6" s="9" t="s">
        <v>1432</v>
      </c>
    </row>
    <row r="7" spans="2:12" ht="30.75">
      <c r="B7" s="42"/>
      <c r="C7" s="8"/>
      <c r="D7" s="6" t="s">
        <v>11</v>
      </c>
      <c r="E7" s="6">
        <v>8</v>
      </c>
      <c r="F7" s="7" t="s">
        <v>1433</v>
      </c>
      <c r="H7" s="42"/>
      <c r="I7" s="8"/>
      <c r="J7" s="6" t="s">
        <v>11</v>
      </c>
      <c r="K7" s="6"/>
      <c r="L7" s="7"/>
    </row>
    <row r="8" spans="2:12">
      <c r="B8" s="42"/>
      <c r="C8" s="8"/>
      <c r="D8" s="4" t="s">
        <v>12</v>
      </c>
      <c r="F8" s="9"/>
      <c r="H8" s="42"/>
      <c r="I8" s="8"/>
      <c r="J8" s="4" t="s">
        <v>12</v>
      </c>
      <c r="K8" s="4">
        <v>2</v>
      </c>
      <c r="L8" s="9" t="s">
        <v>1434</v>
      </c>
    </row>
    <row r="9" spans="2:12">
      <c r="B9" s="42"/>
      <c r="C9" s="8"/>
      <c r="D9" s="6" t="s">
        <v>13</v>
      </c>
      <c r="E9" s="6">
        <v>0.5</v>
      </c>
      <c r="F9" s="7" t="s">
        <v>1435</v>
      </c>
      <c r="H9" s="42"/>
      <c r="I9" s="8"/>
      <c r="J9" s="6" t="s">
        <v>13</v>
      </c>
      <c r="K9" s="6">
        <v>2</v>
      </c>
      <c r="L9" s="7" t="s">
        <v>1436</v>
      </c>
    </row>
    <row r="10" spans="2:12">
      <c r="B10" s="42"/>
      <c r="C10" s="10"/>
      <c r="D10" s="11"/>
      <c r="E10" s="11">
        <f>SUM(E3:E9)</f>
        <v>42.5</v>
      </c>
      <c r="F10" s="12"/>
      <c r="H10" s="42"/>
      <c r="I10" s="10"/>
      <c r="J10" s="11"/>
      <c r="K10" s="11">
        <f>SUM(K3:K9)</f>
        <v>7</v>
      </c>
      <c r="L10" s="12"/>
    </row>
    <row r="12" spans="2:12">
      <c r="B12" s="42" t="s">
        <v>14</v>
      </c>
      <c r="C12" s="1" t="s">
        <v>15</v>
      </c>
      <c r="D12" s="2" t="s">
        <v>2</v>
      </c>
      <c r="E12" s="2" t="s">
        <v>3</v>
      </c>
      <c r="F12" s="3" t="s">
        <v>4</v>
      </c>
      <c r="H12" s="42" t="s">
        <v>16</v>
      </c>
      <c r="I12" s="1" t="s">
        <v>17</v>
      </c>
      <c r="J12" s="2" t="s">
        <v>2</v>
      </c>
      <c r="K12" s="2" t="s">
        <v>3</v>
      </c>
      <c r="L12" s="3" t="s">
        <v>4</v>
      </c>
    </row>
    <row r="13" spans="2:12" ht="30.75">
      <c r="B13" s="42"/>
      <c r="C13" s="5"/>
      <c r="D13" s="6" t="s">
        <v>7</v>
      </c>
      <c r="E13" s="6">
        <v>2.5</v>
      </c>
      <c r="F13" s="7" t="s">
        <v>1437</v>
      </c>
      <c r="H13" s="42"/>
      <c r="I13" s="5"/>
      <c r="J13" s="6" t="s">
        <v>7</v>
      </c>
      <c r="K13" s="6">
        <v>1</v>
      </c>
      <c r="L13" s="7" t="s">
        <v>1438</v>
      </c>
    </row>
    <row r="14" spans="2:12">
      <c r="B14" s="42"/>
      <c r="C14" s="8"/>
      <c r="D14" s="4" t="s">
        <v>8</v>
      </c>
      <c r="E14" s="4">
        <v>1</v>
      </c>
      <c r="F14" s="9" t="s">
        <v>1439</v>
      </c>
      <c r="G14" s="4" t="s">
        <v>18</v>
      </c>
      <c r="H14" s="42"/>
      <c r="I14" s="8"/>
      <c r="J14" s="4" t="s">
        <v>8</v>
      </c>
      <c r="L14" s="9"/>
    </row>
    <row r="15" spans="2:12">
      <c r="B15" s="42"/>
      <c r="C15" s="8"/>
      <c r="D15" s="6" t="s">
        <v>9</v>
      </c>
      <c r="E15" s="6">
        <v>1</v>
      </c>
      <c r="F15" s="7" t="s">
        <v>1440</v>
      </c>
      <c r="H15" s="42"/>
      <c r="I15" s="8"/>
      <c r="J15" s="6" t="s">
        <v>9</v>
      </c>
      <c r="K15" s="6"/>
      <c r="L15" s="7"/>
    </row>
    <row r="16" spans="2:12" ht="30.75">
      <c r="B16" s="42"/>
      <c r="C16" s="8"/>
      <c r="D16" s="4" t="s">
        <v>10</v>
      </c>
      <c r="E16" s="4">
        <v>1.5</v>
      </c>
      <c r="F16" s="9" t="s">
        <v>1441</v>
      </c>
      <c r="H16" s="42"/>
      <c r="I16" s="8"/>
      <c r="J16" s="4" t="s">
        <v>10</v>
      </c>
      <c r="K16" s="4">
        <v>4</v>
      </c>
      <c r="L16" s="9" t="s">
        <v>1442</v>
      </c>
    </row>
    <row r="17" spans="2:12">
      <c r="B17" s="42"/>
      <c r="C17" s="8"/>
      <c r="D17" s="6" t="s">
        <v>11</v>
      </c>
      <c r="E17" s="6">
        <v>2</v>
      </c>
      <c r="F17" s="41" t="s">
        <v>1443</v>
      </c>
      <c r="H17" s="42"/>
      <c r="I17" s="8"/>
      <c r="J17" s="6" t="s">
        <v>11</v>
      </c>
      <c r="K17" s="6"/>
      <c r="L17" s="7"/>
    </row>
    <row r="18" spans="2:12">
      <c r="B18" s="42"/>
      <c r="C18" s="8"/>
      <c r="D18" s="4" t="s">
        <v>12</v>
      </c>
      <c r="F18" s="9"/>
      <c r="H18" s="42"/>
      <c r="I18" s="8"/>
      <c r="J18" s="4" t="s">
        <v>12</v>
      </c>
      <c r="L18" s="9"/>
    </row>
    <row r="19" spans="2:12">
      <c r="B19" s="42"/>
      <c r="C19" s="8"/>
      <c r="D19" s="6" t="s">
        <v>13</v>
      </c>
      <c r="E19" s="6">
        <v>1.5</v>
      </c>
      <c r="F19" s="7" t="s">
        <v>1444</v>
      </c>
      <c r="H19" s="42"/>
      <c r="I19" s="8"/>
      <c r="J19" s="6" t="s">
        <v>13</v>
      </c>
      <c r="K19" s="6"/>
      <c r="L19" s="7"/>
    </row>
    <row r="20" spans="2:12">
      <c r="B20" s="42"/>
      <c r="C20" s="10"/>
      <c r="D20" s="11"/>
      <c r="E20" s="11">
        <f>SUM(E13:E19)</f>
        <v>9.5</v>
      </c>
      <c r="F20" s="12"/>
      <c r="H20" s="42"/>
      <c r="I20" s="10"/>
      <c r="J20" s="11"/>
      <c r="K20" s="11">
        <f>SUM(K13:K19)</f>
        <v>5</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2.5</v>
      </c>
      <c r="F23" s="7" t="s">
        <v>1445</v>
      </c>
      <c r="H23" s="42"/>
      <c r="I23" s="5"/>
      <c r="J23" s="6" t="s">
        <v>7</v>
      </c>
      <c r="K23" s="6">
        <v>2</v>
      </c>
      <c r="L23" s="7" t="s">
        <v>1446</v>
      </c>
    </row>
    <row r="24" spans="2:12">
      <c r="B24" s="42"/>
      <c r="C24" s="8"/>
      <c r="D24" s="4" t="s">
        <v>8</v>
      </c>
      <c r="E24" s="4">
        <v>2</v>
      </c>
      <c r="F24" s="9" t="s">
        <v>1447</v>
      </c>
      <c r="H24" s="42"/>
      <c r="I24" s="8"/>
      <c r="J24" s="4" t="s">
        <v>8</v>
      </c>
      <c r="L24" s="9"/>
    </row>
    <row r="25" spans="2:12" ht="30.75">
      <c r="B25" s="42"/>
      <c r="C25" s="8"/>
      <c r="D25" s="6" t="s">
        <v>9</v>
      </c>
      <c r="E25" s="6">
        <v>1.5</v>
      </c>
      <c r="F25" s="7" t="s">
        <v>1448</v>
      </c>
      <c r="H25" s="42"/>
      <c r="I25" s="8"/>
      <c r="J25" s="6" t="s">
        <v>9</v>
      </c>
      <c r="K25" s="6">
        <v>7</v>
      </c>
      <c r="L25" s="7" t="s">
        <v>1449</v>
      </c>
    </row>
    <row r="26" spans="2:12">
      <c r="B26" s="42"/>
      <c r="C26" s="8"/>
      <c r="D26" s="4" t="s">
        <v>10</v>
      </c>
      <c r="E26" s="4">
        <v>2</v>
      </c>
      <c r="F26" s="9" t="s">
        <v>1450</v>
      </c>
      <c r="H26" s="42"/>
      <c r="I26" s="8"/>
      <c r="J26" s="4" t="s">
        <v>10</v>
      </c>
      <c r="K26" s="4">
        <v>5</v>
      </c>
      <c r="L26" s="9" t="s">
        <v>1451</v>
      </c>
    </row>
    <row r="27" spans="2:12">
      <c r="B27" s="42"/>
      <c r="C27" s="8"/>
      <c r="D27" s="6" t="s">
        <v>11</v>
      </c>
      <c r="E27" s="6">
        <v>1</v>
      </c>
      <c r="F27" s="7" t="s">
        <v>1452</v>
      </c>
      <c r="H27" s="42"/>
      <c r="I27" s="8"/>
      <c r="J27" s="6" t="s">
        <v>11</v>
      </c>
      <c r="K27" s="6">
        <v>4</v>
      </c>
      <c r="L27" s="7" t="s">
        <v>1453</v>
      </c>
    </row>
    <row r="28" spans="2:12">
      <c r="B28" s="42"/>
      <c r="C28" s="8"/>
      <c r="D28" s="4" t="s">
        <v>12</v>
      </c>
      <c r="F28" s="9"/>
      <c r="H28" s="42"/>
      <c r="I28" s="8"/>
      <c r="J28" s="4" t="s">
        <v>12</v>
      </c>
      <c r="K28" s="4">
        <v>2</v>
      </c>
      <c r="L28" s="9" t="s">
        <v>1454</v>
      </c>
    </row>
    <row r="29" spans="2:12">
      <c r="B29" s="42"/>
      <c r="C29" s="8"/>
      <c r="D29" s="6" t="s">
        <v>13</v>
      </c>
      <c r="E29" s="6"/>
      <c r="F29" s="7"/>
      <c r="H29" s="42"/>
      <c r="I29" s="8"/>
      <c r="J29" s="6" t="s">
        <v>13</v>
      </c>
      <c r="K29" s="6"/>
      <c r="L29" s="7"/>
    </row>
    <row r="30" spans="2:12">
      <c r="B30" s="42"/>
      <c r="C30" s="10"/>
      <c r="D30" s="11"/>
      <c r="E30" s="11">
        <f>SUM(E23:E29)</f>
        <v>9</v>
      </c>
      <c r="F30" s="12"/>
      <c r="H30" s="42"/>
      <c r="I30" s="10"/>
      <c r="J30" s="11"/>
      <c r="K30" s="11">
        <f>SUM(K23:K29)</f>
        <v>20</v>
      </c>
      <c r="L30" s="12"/>
    </row>
    <row r="32" spans="2:12">
      <c r="B32" s="42" t="s">
        <v>23</v>
      </c>
      <c r="C32" s="1" t="s">
        <v>24</v>
      </c>
      <c r="D32" s="2" t="s">
        <v>2</v>
      </c>
      <c r="E32" s="2" t="s">
        <v>3</v>
      </c>
      <c r="F32" s="3" t="s">
        <v>4</v>
      </c>
      <c r="H32" s="42" t="s">
        <v>25</v>
      </c>
      <c r="I32" s="1" t="s">
        <v>26</v>
      </c>
      <c r="J32" s="2" t="s">
        <v>2</v>
      </c>
      <c r="K32" s="2" t="s">
        <v>3</v>
      </c>
      <c r="L32" s="3" t="s">
        <v>4</v>
      </c>
    </row>
    <row r="33" spans="2:12" ht="16.5" customHeight="1">
      <c r="B33" s="42"/>
      <c r="C33" s="5"/>
      <c r="D33" s="6" t="s">
        <v>7</v>
      </c>
      <c r="E33" s="6">
        <v>4</v>
      </c>
      <c r="F33" s="7" t="s">
        <v>1455</v>
      </c>
      <c r="H33" s="42"/>
      <c r="I33" s="5"/>
      <c r="J33" s="6" t="s">
        <v>7</v>
      </c>
      <c r="K33" s="6"/>
      <c r="L33" s="7"/>
    </row>
    <row r="34" spans="2:12" ht="33.75" customHeight="1">
      <c r="B34" s="42"/>
      <c r="C34" s="8"/>
      <c r="D34" s="4" t="s">
        <v>8</v>
      </c>
      <c r="E34" s="4">
        <v>5.5</v>
      </c>
      <c r="F34" s="9" t="s">
        <v>1456</v>
      </c>
      <c r="H34" s="42"/>
      <c r="I34" s="8"/>
      <c r="J34" s="4" t="s">
        <v>8</v>
      </c>
      <c r="L34" s="9"/>
    </row>
    <row r="35" spans="2:12" ht="63" customHeight="1">
      <c r="B35" s="42"/>
      <c r="C35" s="8"/>
      <c r="D35" s="6" t="s">
        <v>9</v>
      </c>
      <c r="E35" s="6">
        <v>7</v>
      </c>
      <c r="F35" s="7" t="s">
        <v>1457</v>
      </c>
      <c r="H35" s="42"/>
      <c r="I35" s="8"/>
      <c r="J35" s="6" t="s">
        <v>9</v>
      </c>
      <c r="K35" s="6"/>
      <c r="L35" s="7"/>
    </row>
    <row r="36" spans="2:12" ht="30.75">
      <c r="B36" s="42"/>
      <c r="C36" s="8"/>
      <c r="D36" s="4" t="s">
        <v>10</v>
      </c>
      <c r="E36" s="4">
        <v>3</v>
      </c>
      <c r="F36" s="9" t="s">
        <v>1458</v>
      </c>
      <c r="H36" s="42"/>
      <c r="I36" s="8"/>
      <c r="J36" s="4" t="s">
        <v>10</v>
      </c>
      <c r="L36" s="9"/>
    </row>
    <row r="37" spans="2:12">
      <c r="B37" s="42"/>
      <c r="C37" s="8"/>
      <c r="D37" s="6" t="s">
        <v>11</v>
      </c>
      <c r="E37" s="6">
        <v>1</v>
      </c>
      <c r="F37" s="7" t="s">
        <v>1459</v>
      </c>
      <c r="H37" s="42"/>
      <c r="I37" s="8"/>
      <c r="J37" s="6" t="s">
        <v>11</v>
      </c>
      <c r="K37" s="6"/>
      <c r="L37" s="7"/>
    </row>
    <row r="38" spans="2:12">
      <c r="B38" s="42"/>
      <c r="C38" s="8"/>
      <c r="D38" s="4" t="s">
        <v>12</v>
      </c>
      <c r="F38" s="9"/>
      <c r="H38" s="42"/>
      <c r="I38" s="8"/>
      <c r="J38" s="4" t="s">
        <v>12</v>
      </c>
      <c r="L38" s="9"/>
    </row>
    <row r="39" spans="2:12">
      <c r="B39" s="42"/>
      <c r="C39" s="8"/>
      <c r="D39" s="6" t="s">
        <v>13</v>
      </c>
      <c r="E39" s="6">
        <v>1.5</v>
      </c>
      <c r="F39" s="7" t="s">
        <v>1460</v>
      </c>
      <c r="H39" s="42"/>
      <c r="I39" s="8"/>
      <c r="J39" s="6" t="s">
        <v>13</v>
      </c>
      <c r="K39" s="6"/>
      <c r="L39" s="7"/>
    </row>
    <row r="40" spans="2:12">
      <c r="B40" s="42"/>
      <c r="C40" s="10"/>
      <c r="D40" s="11"/>
      <c r="E40" s="11">
        <f>SUM(E33:E39)</f>
        <v>22</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1.5</v>
      </c>
      <c r="L43" s="7" t="s">
        <v>289</v>
      </c>
    </row>
    <row r="44" spans="2:12">
      <c r="B44" s="42"/>
      <c r="C44" s="8"/>
      <c r="D44" s="4" t="s">
        <v>8</v>
      </c>
      <c r="F44" s="9"/>
      <c r="H44" s="42"/>
      <c r="I44" s="8"/>
      <c r="J44" s="4" t="s">
        <v>8</v>
      </c>
      <c r="L44" s="33"/>
    </row>
    <row r="45" spans="2:12">
      <c r="B45" s="42"/>
      <c r="C45" s="8"/>
      <c r="D45" s="6" t="s">
        <v>9</v>
      </c>
      <c r="E45" s="6"/>
      <c r="F45" s="7"/>
      <c r="H45" s="42"/>
      <c r="I45" s="8"/>
      <c r="J45" s="6" t="s">
        <v>9</v>
      </c>
      <c r="K45" s="6"/>
      <c r="L45" s="7"/>
    </row>
    <row r="46" spans="2:12">
      <c r="B46" s="42"/>
      <c r="C46" s="8"/>
      <c r="D46" s="4" t="s">
        <v>10</v>
      </c>
      <c r="F46" s="9"/>
      <c r="H46" s="42"/>
      <c r="I46" s="8"/>
      <c r="J46" s="4" t="s">
        <v>10</v>
      </c>
      <c r="K46" s="4">
        <v>1</v>
      </c>
      <c r="L46" s="9" t="s">
        <v>1461</v>
      </c>
    </row>
    <row r="47" spans="2:12">
      <c r="B47" s="42"/>
      <c r="C47" s="8"/>
      <c r="D47" s="6" t="s">
        <v>11</v>
      </c>
      <c r="E47" s="6"/>
      <c r="F47" s="7"/>
      <c r="H47" s="42"/>
      <c r="I47" s="8"/>
      <c r="J47" s="6" t="s">
        <v>11</v>
      </c>
      <c r="K47" s="6">
        <v>4</v>
      </c>
      <c r="L47" s="7" t="s">
        <v>1462</v>
      </c>
    </row>
    <row r="48" spans="2:12">
      <c r="B48" s="42"/>
      <c r="C48" s="8"/>
      <c r="D48" s="4" t="s">
        <v>12</v>
      </c>
      <c r="F48" s="9"/>
      <c r="H48" s="42"/>
      <c r="I48" s="8"/>
      <c r="J48" s="4" t="s">
        <v>12</v>
      </c>
      <c r="K48" s="4">
        <v>2</v>
      </c>
      <c r="L48" s="9" t="s">
        <v>1463</v>
      </c>
    </row>
    <row r="49" spans="2:12">
      <c r="B49" s="42"/>
      <c r="C49" s="8"/>
      <c r="D49" s="6" t="s">
        <v>13</v>
      </c>
      <c r="E49" s="6"/>
      <c r="F49" s="7"/>
      <c r="H49" s="42"/>
      <c r="I49" s="8"/>
      <c r="J49" s="6" t="s">
        <v>13</v>
      </c>
      <c r="K49" s="6">
        <v>1.5</v>
      </c>
      <c r="L49" s="7" t="s">
        <v>1464</v>
      </c>
    </row>
    <row r="50" spans="2:12">
      <c r="B50" s="42"/>
      <c r="C50" s="10"/>
      <c r="D50" s="11"/>
      <c r="E50" s="11">
        <f>SUM(E43:E49)</f>
        <v>0</v>
      </c>
      <c r="F50" s="12"/>
      <c r="H50" s="42"/>
      <c r="I50" s="10"/>
      <c r="J50" s="11"/>
      <c r="K50" s="11">
        <f>SUM(K43:K49)</f>
        <v>10</v>
      </c>
      <c r="L50" s="12"/>
    </row>
  </sheetData>
  <autoFilter ref="B2:F10" xr:uid="{0F20312D-2ACC-4E79-8C6B-2F7636098D10}"/>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AE30-ED22-40E3-98EF-2EB62EBAA14A}">
  <dimension ref="B2:L50"/>
  <sheetViews>
    <sheetView topLeftCell="A11" workbookViewId="0">
      <selection activeCell="K50" sqref="K50"/>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60.75">
      <c r="B3" s="42"/>
      <c r="C3" s="5"/>
      <c r="D3" s="6" t="s">
        <v>7</v>
      </c>
      <c r="E3" s="6">
        <v>13</v>
      </c>
      <c r="F3" s="7" t="s">
        <v>1465</v>
      </c>
      <c r="H3" s="42"/>
      <c r="I3" s="5"/>
      <c r="J3" s="6" t="s">
        <v>7</v>
      </c>
      <c r="K3" s="6">
        <v>1</v>
      </c>
      <c r="L3" s="7" t="s">
        <v>197</v>
      </c>
    </row>
    <row r="4" spans="2:12" ht="30.75">
      <c r="B4" s="42"/>
      <c r="C4" s="8"/>
      <c r="D4" s="4" t="s">
        <v>8</v>
      </c>
      <c r="E4" s="4">
        <v>9</v>
      </c>
      <c r="F4" s="9" t="s">
        <v>1466</v>
      </c>
      <c r="H4" s="42"/>
      <c r="I4" s="8"/>
      <c r="J4" s="4" t="s">
        <v>8</v>
      </c>
      <c r="K4" s="4">
        <v>1.5</v>
      </c>
      <c r="L4" s="9" t="s">
        <v>1467</v>
      </c>
    </row>
    <row r="5" spans="2:12" ht="30.75">
      <c r="B5" s="42"/>
      <c r="C5" s="8"/>
      <c r="D5" s="6" t="s">
        <v>9</v>
      </c>
      <c r="E5" s="6">
        <v>4</v>
      </c>
      <c r="F5" s="7" t="s">
        <v>1468</v>
      </c>
      <c r="H5" s="42"/>
      <c r="I5" s="8"/>
      <c r="J5" s="6" t="s">
        <v>9</v>
      </c>
      <c r="K5" s="6"/>
      <c r="L5" s="7"/>
    </row>
    <row r="6" spans="2:12" ht="45.75">
      <c r="B6" s="42"/>
      <c r="C6" s="8"/>
      <c r="D6" s="4" t="s">
        <v>10</v>
      </c>
      <c r="E6" s="4">
        <v>8</v>
      </c>
      <c r="F6" s="9" t="s">
        <v>1469</v>
      </c>
      <c r="H6" s="42"/>
      <c r="I6" s="8"/>
      <c r="J6" s="4" t="s">
        <v>10</v>
      </c>
      <c r="K6" s="4">
        <v>2</v>
      </c>
      <c r="L6" s="9" t="s">
        <v>1470</v>
      </c>
    </row>
    <row r="7" spans="2:12" ht="30.75">
      <c r="B7" s="42"/>
      <c r="C7" s="8"/>
      <c r="D7" s="6" t="s">
        <v>11</v>
      </c>
      <c r="E7" s="6">
        <v>7.25</v>
      </c>
      <c r="F7" s="7" t="s">
        <v>1471</v>
      </c>
      <c r="H7" s="42"/>
      <c r="I7" s="8"/>
      <c r="J7" s="6" t="s">
        <v>11</v>
      </c>
      <c r="K7" s="6">
        <v>3</v>
      </c>
      <c r="L7" s="7" t="s">
        <v>1472</v>
      </c>
    </row>
    <row r="8" spans="2:12">
      <c r="B8" s="42"/>
      <c r="C8" s="8"/>
      <c r="D8" s="4" t="s">
        <v>12</v>
      </c>
      <c r="F8" s="9"/>
      <c r="H8" s="42"/>
      <c r="I8" s="8"/>
      <c r="J8" s="4" t="s">
        <v>12</v>
      </c>
      <c r="L8" s="9"/>
    </row>
    <row r="9" spans="2:12">
      <c r="B9" s="42"/>
      <c r="C9" s="8"/>
      <c r="D9" s="6" t="s">
        <v>13</v>
      </c>
      <c r="E9" s="6"/>
      <c r="F9" s="7"/>
      <c r="H9" s="42"/>
      <c r="I9" s="8"/>
      <c r="J9" s="6" t="s">
        <v>13</v>
      </c>
      <c r="K9" s="6">
        <v>3</v>
      </c>
      <c r="L9" s="7" t="s">
        <v>1473</v>
      </c>
    </row>
    <row r="10" spans="2:12">
      <c r="B10" s="42"/>
      <c r="C10" s="10"/>
      <c r="D10" s="11"/>
      <c r="E10" s="11">
        <f>SUM(E3:E9)</f>
        <v>41.25</v>
      </c>
      <c r="F10" s="12"/>
      <c r="H10" s="42"/>
      <c r="I10" s="10"/>
      <c r="J10" s="11"/>
      <c r="K10" s="11">
        <f>SUM(K3:K9)</f>
        <v>10.5</v>
      </c>
      <c r="L10" s="12"/>
    </row>
    <row r="12" spans="2:12">
      <c r="B12" s="42" t="s">
        <v>14</v>
      </c>
      <c r="C12" s="1" t="s">
        <v>15</v>
      </c>
      <c r="D12" s="2" t="s">
        <v>2</v>
      </c>
      <c r="E12" s="2" t="s">
        <v>3</v>
      </c>
      <c r="F12" s="3" t="s">
        <v>4</v>
      </c>
      <c r="H12" s="42" t="s">
        <v>16</v>
      </c>
      <c r="I12" s="1" t="s">
        <v>17</v>
      </c>
      <c r="J12" s="2" t="s">
        <v>2</v>
      </c>
      <c r="K12" s="2" t="s">
        <v>3</v>
      </c>
      <c r="L12" s="3" t="s">
        <v>4</v>
      </c>
    </row>
    <row r="13" spans="2:12" ht="45.75">
      <c r="B13" s="42"/>
      <c r="C13" s="5"/>
      <c r="D13" s="6" t="s">
        <v>7</v>
      </c>
      <c r="E13" s="6">
        <v>4</v>
      </c>
      <c r="F13" s="7" t="s">
        <v>1474</v>
      </c>
      <c r="H13" s="42"/>
      <c r="I13" s="5"/>
      <c r="J13" s="6" t="s">
        <v>7</v>
      </c>
      <c r="K13" s="6">
        <v>2</v>
      </c>
      <c r="L13" s="7" t="s">
        <v>1475</v>
      </c>
    </row>
    <row r="14" spans="2:12" ht="30.75">
      <c r="B14" s="42"/>
      <c r="C14" s="8"/>
      <c r="D14" s="4" t="s">
        <v>8</v>
      </c>
      <c r="E14" s="4">
        <v>2</v>
      </c>
      <c r="F14" s="9" t="s">
        <v>1476</v>
      </c>
      <c r="G14" s="4" t="s">
        <v>18</v>
      </c>
      <c r="H14" s="42"/>
      <c r="I14" s="8"/>
      <c r="J14" s="4" t="s">
        <v>8</v>
      </c>
      <c r="K14" s="4">
        <v>3</v>
      </c>
      <c r="L14" s="9" t="s">
        <v>1477</v>
      </c>
    </row>
    <row r="15" spans="2:12">
      <c r="B15" s="42"/>
      <c r="C15" s="8"/>
      <c r="D15" s="6" t="s">
        <v>9</v>
      </c>
      <c r="E15" s="6"/>
      <c r="F15" s="7"/>
      <c r="H15" s="42"/>
      <c r="I15" s="8"/>
      <c r="J15" s="6" t="s">
        <v>9</v>
      </c>
      <c r="K15" s="6">
        <v>1</v>
      </c>
      <c r="L15" s="7" t="s">
        <v>1478</v>
      </c>
    </row>
    <row r="16" spans="2:12">
      <c r="B16" s="42"/>
      <c r="C16" s="8"/>
      <c r="D16" s="4" t="s">
        <v>10</v>
      </c>
      <c r="F16" s="9"/>
      <c r="H16" s="42"/>
      <c r="I16" s="8"/>
      <c r="J16" s="4" t="s">
        <v>10</v>
      </c>
      <c r="L16" s="9"/>
    </row>
    <row r="17" spans="2:12">
      <c r="B17" s="42"/>
      <c r="C17" s="8"/>
      <c r="D17" s="6" t="s">
        <v>11</v>
      </c>
      <c r="E17" s="6"/>
      <c r="F17" s="7"/>
      <c r="H17" s="42"/>
      <c r="I17" s="8"/>
      <c r="J17" s="6" t="s">
        <v>11</v>
      </c>
      <c r="K17" s="6"/>
      <c r="L17" s="7"/>
    </row>
    <row r="18" spans="2:12">
      <c r="B18" s="42"/>
      <c r="C18" s="8"/>
      <c r="D18" s="4" t="s">
        <v>12</v>
      </c>
      <c r="E18" s="4">
        <v>1</v>
      </c>
      <c r="F18" s="9" t="s">
        <v>1479</v>
      </c>
      <c r="H18" s="42"/>
      <c r="I18" s="8"/>
      <c r="J18" s="4" t="s">
        <v>12</v>
      </c>
      <c r="L18" s="9"/>
    </row>
    <row r="19" spans="2:12">
      <c r="B19" s="42"/>
      <c r="C19" s="8"/>
      <c r="D19" s="6" t="s">
        <v>13</v>
      </c>
      <c r="E19" s="6"/>
      <c r="F19" s="7"/>
      <c r="H19" s="42"/>
      <c r="I19" s="8"/>
      <c r="J19" s="6" t="s">
        <v>13</v>
      </c>
      <c r="K19" s="6"/>
      <c r="L19" s="7"/>
    </row>
    <row r="20" spans="2:12">
      <c r="B20" s="42"/>
      <c r="C20" s="10"/>
      <c r="D20" s="11"/>
      <c r="E20" s="11">
        <f>SUM(E13:E19)</f>
        <v>7</v>
      </c>
      <c r="F20" s="12"/>
      <c r="H20" s="42"/>
      <c r="I20" s="10"/>
      <c r="J20" s="11"/>
      <c r="K20" s="11">
        <f>SUM(K13:K19)</f>
        <v>6</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3</v>
      </c>
      <c r="F23" s="7" t="s">
        <v>1480</v>
      </c>
      <c r="H23" s="42"/>
      <c r="I23" s="5"/>
      <c r="J23" s="6" t="s">
        <v>7</v>
      </c>
      <c r="K23" s="6">
        <v>5</v>
      </c>
      <c r="L23" s="7" t="s">
        <v>1481</v>
      </c>
    </row>
    <row r="24" spans="2:12">
      <c r="B24" s="42"/>
      <c r="C24" s="8"/>
      <c r="D24" s="4" t="s">
        <v>8</v>
      </c>
      <c r="F24" s="9"/>
      <c r="H24" s="42"/>
      <c r="I24" s="8"/>
      <c r="J24" s="4" t="s">
        <v>8</v>
      </c>
      <c r="K24" s="4">
        <v>2</v>
      </c>
      <c r="L24" s="9" t="s">
        <v>1482</v>
      </c>
    </row>
    <row r="25" spans="2:12">
      <c r="B25" s="42"/>
      <c r="C25" s="8"/>
      <c r="D25" s="6" t="s">
        <v>9</v>
      </c>
      <c r="E25" s="6"/>
      <c r="F25" s="7"/>
      <c r="H25" s="42"/>
      <c r="I25" s="8"/>
      <c r="J25" s="6" t="s">
        <v>9</v>
      </c>
      <c r="K25" s="6">
        <v>2</v>
      </c>
      <c r="L25" s="7" t="s">
        <v>1483</v>
      </c>
    </row>
    <row r="26" spans="2:12">
      <c r="B26" s="42"/>
      <c r="C26" s="8"/>
      <c r="D26" s="4" t="s">
        <v>10</v>
      </c>
      <c r="F26" s="9"/>
      <c r="H26" s="42"/>
      <c r="I26" s="8"/>
      <c r="J26" s="4" t="s">
        <v>10</v>
      </c>
      <c r="L26" s="9"/>
    </row>
    <row r="27" spans="2:12" ht="30.75">
      <c r="B27" s="42"/>
      <c r="C27" s="8"/>
      <c r="D27" s="6" t="s">
        <v>11</v>
      </c>
      <c r="E27" s="6">
        <v>3.5</v>
      </c>
      <c r="F27" s="7" t="s">
        <v>1484</v>
      </c>
      <c r="H27" s="42"/>
      <c r="I27" s="8"/>
      <c r="J27" s="6" t="s">
        <v>11</v>
      </c>
      <c r="K27" s="6">
        <v>6</v>
      </c>
      <c r="L27" s="7" t="s">
        <v>1485</v>
      </c>
    </row>
    <row r="28" spans="2:12">
      <c r="B28" s="42"/>
      <c r="C28" s="8"/>
      <c r="D28" s="4" t="s">
        <v>12</v>
      </c>
      <c r="E28" s="4">
        <v>3</v>
      </c>
      <c r="F28" s="9" t="s">
        <v>1486</v>
      </c>
      <c r="H28" s="42"/>
      <c r="I28" s="8"/>
      <c r="J28" s="4" t="s">
        <v>12</v>
      </c>
      <c r="L28" s="9"/>
    </row>
    <row r="29" spans="2:12">
      <c r="B29" s="42"/>
      <c r="C29" s="8"/>
      <c r="D29" s="6" t="s">
        <v>13</v>
      </c>
      <c r="E29" s="6">
        <v>3</v>
      </c>
      <c r="F29" s="7" t="s">
        <v>1487</v>
      </c>
      <c r="H29" s="42"/>
      <c r="I29" s="8"/>
      <c r="J29" s="6" t="s">
        <v>13</v>
      </c>
      <c r="K29" s="6">
        <v>1</v>
      </c>
      <c r="L29" s="7" t="s">
        <v>1488</v>
      </c>
    </row>
    <row r="30" spans="2:12">
      <c r="B30" s="42"/>
      <c r="C30" s="10"/>
      <c r="D30" s="11"/>
      <c r="E30" s="11">
        <f>SUM(E23:E29)</f>
        <v>12.5</v>
      </c>
      <c r="F30" s="12"/>
      <c r="H30" s="42"/>
      <c r="I30" s="10"/>
      <c r="J30" s="11"/>
      <c r="K30" s="11">
        <f>SUM(K23:K29)</f>
        <v>16</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t="s">
        <v>1489</v>
      </c>
      <c r="H33" s="42"/>
      <c r="I33" s="5"/>
      <c r="J33" s="6" t="s">
        <v>7</v>
      </c>
      <c r="K33" s="6"/>
      <c r="L33" s="7"/>
    </row>
    <row r="34" spans="2:12">
      <c r="B34" s="42"/>
      <c r="C34" s="8"/>
      <c r="D34" s="4" t="s">
        <v>8</v>
      </c>
      <c r="E34" s="4">
        <v>4.5</v>
      </c>
      <c r="F34" s="9" t="s">
        <v>1490</v>
      </c>
      <c r="H34" s="42"/>
      <c r="I34" s="8"/>
      <c r="J34" s="4" t="s">
        <v>8</v>
      </c>
      <c r="L34" s="9"/>
    </row>
    <row r="35" spans="2:12" ht="15" customHeight="1">
      <c r="B35" s="42"/>
      <c r="C35" s="8"/>
      <c r="D35" s="6" t="s">
        <v>9</v>
      </c>
      <c r="E35" s="6">
        <v>3</v>
      </c>
      <c r="F35" s="7" t="s">
        <v>1491</v>
      </c>
      <c r="H35" s="42"/>
      <c r="I35" s="8"/>
      <c r="J35" s="6" t="s">
        <v>9</v>
      </c>
      <c r="K35" s="6"/>
      <c r="L35" s="7"/>
    </row>
    <row r="36" spans="2:12">
      <c r="B36" s="42"/>
      <c r="C36" s="8"/>
      <c r="D36" s="4" t="s">
        <v>10</v>
      </c>
      <c r="E36" s="4">
        <v>2</v>
      </c>
      <c r="F36" s="9" t="s">
        <v>1492</v>
      </c>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ht="30.75">
      <c r="B39" s="42"/>
      <c r="C39" s="8"/>
      <c r="D39" s="6" t="s">
        <v>13</v>
      </c>
      <c r="E39" s="6"/>
      <c r="F39" s="7" t="s">
        <v>1493</v>
      </c>
      <c r="H39" s="42"/>
      <c r="I39" s="8"/>
      <c r="J39" s="6" t="s">
        <v>13</v>
      </c>
      <c r="K39" s="6"/>
      <c r="L39" s="7"/>
    </row>
    <row r="40" spans="2:12">
      <c r="B40" s="42"/>
      <c r="C40" s="10"/>
      <c r="D40" s="11"/>
      <c r="E40" s="11">
        <f>SUM(E33:E39)</f>
        <v>9.5</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3.5</v>
      </c>
      <c r="L43" s="7" t="s">
        <v>1494</v>
      </c>
    </row>
    <row r="44" spans="2:12">
      <c r="B44" s="42"/>
      <c r="C44" s="8"/>
      <c r="D44" s="4" t="s">
        <v>8</v>
      </c>
      <c r="F44" s="9"/>
      <c r="H44" s="42"/>
      <c r="I44" s="8"/>
      <c r="J44" s="4" t="s">
        <v>8</v>
      </c>
      <c r="L44" s="9"/>
    </row>
    <row r="45" spans="2:12">
      <c r="B45" s="42"/>
      <c r="C45" s="8"/>
      <c r="D45" s="6" t="s">
        <v>9</v>
      </c>
      <c r="E45" s="6"/>
      <c r="F45" s="7"/>
      <c r="H45" s="42"/>
      <c r="I45" s="8"/>
      <c r="J45" s="6" t="s">
        <v>9</v>
      </c>
      <c r="K45" s="6">
        <v>3</v>
      </c>
      <c r="L45" s="7" t="s">
        <v>1495</v>
      </c>
    </row>
    <row r="46" spans="2:12">
      <c r="B46" s="42"/>
      <c r="C46" s="8"/>
      <c r="D46" s="4" t="s">
        <v>10</v>
      </c>
      <c r="F46" s="9"/>
      <c r="H46" s="42"/>
      <c r="I46" s="8"/>
      <c r="J46" s="4" t="s">
        <v>10</v>
      </c>
      <c r="K46" s="4">
        <v>3</v>
      </c>
      <c r="L46" s="9" t="s">
        <v>1496</v>
      </c>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v>1.5</v>
      </c>
      <c r="L49" s="7" t="s">
        <v>1497</v>
      </c>
    </row>
    <row r="50" spans="2:12">
      <c r="B50" s="42"/>
      <c r="C50" s="10"/>
      <c r="D50" s="11"/>
      <c r="E50" s="11">
        <f>SUM(E43:E49)</f>
        <v>0</v>
      </c>
      <c r="F50" s="12"/>
      <c r="H50" s="42"/>
      <c r="I50" s="10"/>
      <c r="J50" s="11"/>
      <c r="K50" s="11">
        <f>SUM(K43:K49)</f>
        <v>11</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392F4-D76D-4808-B942-14DF970927EA}">
  <dimension ref="B2:L50"/>
  <sheetViews>
    <sheetView topLeftCell="A9" workbookViewId="0">
      <selection activeCell="F35" sqref="F35"/>
    </sheetView>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ht="30.75">
      <c r="B3" s="42"/>
      <c r="C3" s="5"/>
      <c r="D3" s="6" t="s">
        <v>7</v>
      </c>
      <c r="E3" s="6">
        <v>8</v>
      </c>
      <c r="F3" s="7" t="s">
        <v>1498</v>
      </c>
      <c r="H3" s="42"/>
      <c r="I3" s="5"/>
      <c r="J3" s="6" t="s">
        <v>7</v>
      </c>
      <c r="K3" s="6">
        <v>3</v>
      </c>
      <c r="L3" s="7" t="s">
        <v>1499</v>
      </c>
    </row>
    <row r="4" spans="2:12" ht="30.75">
      <c r="B4" s="42"/>
      <c r="C4" s="8"/>
      <c r="D4" s="4" t="s">
        <v>8</v>
      </c>
      <c r="E4" s="4">
        <v>8.75</v>
      </c>
      <c r="F4" s="9" t="s">
        <v>1500</v>
      </c>
      <c r="H4" s="42"/>
      <c r="I4" s="8"/>
      <c r="J4" s="4" t="s">
        <v>8</v>
      </c>
      <c r="K4" s="4">
        <v>1</v>
      </c>
      <c r="L4" s="9" t="s">
        <v>1501</v>
      </c>
    </row>
    <row r="5" spans="2:12" ht="30.75">
      <c r="B5" s="42"/>
      <c r="C5" s="8"/>
      <c r="D5" s="6" t="s">
        <v>9</v>
      </c>
      <c r="E5" s="6">
        <v>8</v>
      </c>
      <c r="F5" s="7" t="s">
        <v>1502</v>
      </c>
      <c r="H5" s="42"/>
      <c r="I5" s="8"/>
      <c r="J5" s="6" t="s">
        <v>9</v>
      </c>
      <c r="K5" s="6"/>
      <c r="L5" s="7"/>
    </row>
    <row r="6" spans="2:12">
      <c r="B6" s="42"/>
      <c r="C6" s="8"/>
      <c r="D6" s="4" t="s">
        <v>10</v>
      </c>
      <c r="E6" s="4">
        <v>5</v>
      </c>
      <c r="F6" s="9" t="s">
        <v>1503</v>
      </c>
      <c r="H6" s="42"/>
      <c r="I6" s="8"/>
      <c r="J6" s="4" t="s">
        <v>10</v>
      </c>
      <c r="K6" s="4">
        <v>1</v>
      </c>
      <c r="L6" s="9" t="s">
        <v>1504</v>
      </c>
    </row>
    <row r="7" spans="2:12" ht="30.75">
      <c r="B7" s="42"/>
      <c r="C7" s="8"/>
      <c r="D7" s="6" t="s">
        <v>11</v>
      </c>
      <c r="E7" s="6">
        <v>7</v>
      </c>
      <c r="F7" s="7" t="s">
        <v>1505</v>
      </c>
      <c r="H7" s="42"/>
      <c r="I7" s="8"/>
      <c r="J7" s="6" t="s">
        <v>11</v>
      </c>
      <c r="K7" s="6">
        <v>1</v>
      </c>
      <c r="L7" s="7" t="s">
        <v>1506</v>
      </c>
    </row>
    <row r="8" spans="2:12">
      <c r="B8" s="42"/>
      <c r="C8" s="8"/>
      <c r="D8" s="4" t="s">
        <v>12</v>
      </c>
      <c r="F8" s="9"/>
      <c r="H8" s="42"/>
      <c r="I8" s="8"/>
      <c r="J8" s="4" t="s">
        <v>12</v>
      </c>
      <c r="K8" s="4">
        <v>2</v>
      </c>
      <c r="L8" s="9" t="s">
        <v>1507</v>
      </c>
    </row>
    <row r="9" spans="2:12" ht="30.75">
      <c r="B9" s="42"/>
      <c r="C9" s="8"/>
      <c r="D9" s="6" t="s">
        <v>13</v>
      </c>
      <c r="E9" s="6">
        <v>2.5</v>
      </c>
      <c r="F9" s="7" t="s">
        <v>1508</v>
      </c>
      <c r="H9" s="42"/>
      <c r="I9" s="8"/>
      <c r="J9" s="6" t="s">
        <v>13</v>
      </c>
      <c r="K9" s="6">
        <v>2</v>
      </c>
      <c r="L9" s="7" t="s">
        <v>1509</v>
      </c>
    </row>
    <row r="10" spans="2:12">
      <c r="B10" s="42"/>
      <c r="C10" s="10"/>
      <c r="D10" s="11"/>
      <c r="E10" s="11">
        <f>SUM(E3:E9)</f>
        <v>39.25</v>
      </c>
      <c r="F10" s="12"/>
      <c r="H10" s="42"/>
      <c r="I10" s="10"/>
      <c r="J10" s="11"/>
      <c r="K10" s="11">
        <f>SUM(K3:K9)</f>
        <v>10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v>4</v>
      </c>
      <c r="F15" s="7" t="s">
        <v>1510</v>
      </c>
      <c r="H15" s="42"/>
      <c r="I15" s="8"/>
      <c r="J15" s="6" t="s">
        <v>9</v>
      </c>
      <c r="K15" s="6"/>
      <c r="L15" s="7"/>
    </row>
    <row r="16" spans="2:12" ht="30.75">
      <c r="B16" s="42"/>
      <c r="C16" s="8"/>
      <c r="D16" s="4" t="s">
        <v>10</v>
      </c>
      <c r="E16" s="4">
        <v>3</v>
      </c>
      <c r="F16" s="9" t="s">
        <v>1511</v>
      </c>
      <c r="H16" s="42"/>
      <c r="I16" s="8"/>
      <c r="J16" s="4" t="s">
        <v>10</v>
      </c>
      <c r="L16" s="9"/>
    </row>
    <row r="17" spans="2:12">
      <c r="B17" s="42"/>
      <c r="C17" s="8"/>
      <c r="D17" s="6" t="s">
        <v>11</v>
      </c>
      <c r="E17" s="6">
        <v>1</v>
      </c>
      <c r="F17" s="7" t="s">
        <v>1512</v>
      </c>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8</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v>6</v>
      </c>
      <c r="F23" s="7" t="s">
        <v>1513</v>
      </c>
      <c r="H23" s="42"/>
      <c r="I23" s="5"/>
      <c r="J23" s="6" t="s">
        <v>7</v>
      </c>
      <c r="K23" s="6">
        <v>5.5</v>
      </c>
      <c r="L23" s="7" t="s">
        <v>1514</v>
      </c>
    </row>
    <row r="24" spans="2:12" ht="30.75">
      <c r="B24" s="42"/>
      <c r="C24" s="8"/>
      <c r="D24" s="4" t="s">
        <v>8</v>
      </c>
      <c r="E24" s="4">
        <v>6</v>
      </c>
      <c r="F24" s="9" t="s">
        <v>1515</v>
      </c>
      <c r="H24" s="42"/>
      <c r="I24" s="8"/>
      <c r="J24" s="4" t="s">
        <v>8</v>
      </c>
      <c r="L24" s="9"/>
    </row>
    <row r="25" spans="2:12">
      <c r="B25" s="42"/>
      <c r="C25" s="8"/>
      <c r="D25" s="6" t="s">
        <v>9</v>
      </c>
      <c r="E25" s="6">
        <v>6</v>
      </c>
      <c r="F25" s="7" t="s">
        <v>1516</v>
      </c>
      <c r="H25" s="42"/>
      <c r="I25" s="8"/>
      <c r="J25" s="6" t="s">
        <v>9</v>
      </c>
      <c r="K25" s="6">
        <v>2.5</v>
      </c>
      <c r="L25" s="7" t="s">
        <v>1517</v>
      </c>
    </row>
    <row r="26" spans="2:12">
      <c r="B26" s="42"/>
      <c r="C26" s="8"/>
      <c r="D26" s="4" t="s">
        <v>10</v>
      </c>
      <c r="E26" s="4">
        <v>7</v>
      </c>
      <c r="F26" s="9" t="s">
        <v>1518</v>
      </c>
      <c r="H26" s="42"/>
      <c r="I26" s="8"/>
      <c r="J26" s="4" t="s">
        <v>10</v>
      </c>
      <c r="K26" s="4">
        <v>3</v>
      </c>
      <c r="L26" s="9" t="s">
        <v>1519</v>
      </c>
    </row>
    <row r="27" spans="2:12">
      <c r="B27" s="42"/>
      <c r="C27" s="8"/>
      <c r="D27" s="6" t="s">
        <v>11</v>
      </c>
      <c r="E27" s="6">
        <v>3</v>
      </c>
      <c r="F27" s="7" t="s">
        <v>1520</v>
      </c>
      <c r="H27" s="42"/>
      <c r="I27" s="8"/>
      <c r="J27" s="6" t="s">
        <v>11</v>
      </c>
      <c r="K27" s="6">
        <v>3</v>
      </c>
      <c r="L27" s="7" t="s">
        <v>1521</v>
      </c>
    </row>
    <row r="28" spans="2:12">
      <c r="B28" s="42"/>
      <c r="C28" s="8"/>
      <c r="D28" s="4" t="s">
        <v>12</v>
      </c>
      <c r="E28" s="4">
        <v>3</v>
      </c>
      <c r="F28" s="9" t="s">
        <v>1522</v>
      </c>
      <c r="H28" s="42"/>
      <c r="I28" s="8"/>
      <c r="J28" s="4" t="s">
        <v>12</v>
      </c>
      <c r="L28" s="9"/>
    </row>
    <row r="29" spans="2:12">
      <c r="B29" s="42"/>
      <c r="C29" s="8"/>
      <c r="D29" s="6" t="s">
        <v>13</v>
      </c>
      <c r="E29" s="6">
        <v>2</v>
      </c>
      <c r="F29" s="7" t="s">
        <v>1523</v>
      </c>
      <c r="H29" s="42"/>
      <c r="I29" s="8"/>
      <c r="J29" s="6" t="s">
        <v>13</v>
      </c>
      <c r="K29" s="6"/>
      <c r="L29" s="7"/>
    </row>
    <row r="30" spans="2:12">
      <c r="B30" s="42"/>
      <c r="C30" s="10"/>
      <c r="D30" s="11"/>
      <c r="E30" s="11">
        <f>SUM(E23:E29)</f>
        <v>33</v>
      </c>
      <c r="F30" s="12"/>
      <c r="H30" s="42"/>
      <c r="I30" s="10"/>
      <c r="J30" s="11"/>
      <c r="K30" s="11">
        <f>SUM(K23:K29)</f>
        <v>14</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v>1</v>
      </c>
      <c r="L43" s="7" t="s">
        <v>401</v>
      </c>
    </row>
    <row r="44" spans="2:12">
      <c r="B44" s="42"/>
      <c r="C44" s="8"/>
      <c r="D44" s="4" t="s">
        <v>8</v>
      </c>
      <c r="F44" s="9"/>
      <c r="H44" s="42"/>
      <c r="I44" s="8"/>
      <c r="J44" s="4" t="s">
        <v>8</v>
      </c>
      <c r="L44" s="9"/>
    </row>
    <row r="45" spans="2:12">
      <c r="B45" s="42"/>
      <c r="C45" s="8"/>
      <c r="D45" s="6" t="s">
        <v>9</v>
      </c>
      <c r="E45" s="6"/>
      <c r="F45" s="7"/>
      <c r="H45" s="42"/>
      <c r="I45" s="8"/>
      <c r="J45" s="6" t="s">
        <v>9</v>
      </c>
      <c r="K45" s="6">
        <v>0.5</v>
      </c>
      <c r="L45" s="7" t="s">
        <v>1524</v>
      </c>
    </row>
    <row r="46" spans="2:12">
      <c r="B46" s="42"/>
      <c r="C46" s="8"/>
      <c r="D46" s="4" t="s">
        <v>10</v>
      </c>
      <c r="F46" s="9"/>
      <c r="H46" s="42"/>
      <c r="I46" s="8"/>
      <c r="J46" s="4" t="s">
        <v>10</v>
      </c>
      <c r="K46" s="4">
        <v>1.5</v>
      </c>
      <c r="L46" s="9" t="s">
        <v>1525</v>
      </c>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3</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5CE7-7F33-4CE2-9345-EF747C2191C6}">
  <dimension ref="B2:L50"/>
  <sheetViews>
    <sheetView workbookViewId="0"/>
  </sheetViews>
  <sheetFormatPr defaultColWidth="8.85546875" defaultRowHeight="15"/>
  <cols>
    <col min="1" max="3" width="8.85546875" style="4"/>
    <col min="4" max="4" width="11.42578125" style="4" bestFit="1" customWidth="1"/>
    <col min="5" max="5" width="9.140625" style="4" bestFit="1" customWidth="1"/>
    <col min="6" max="6" width="76.28515625" style="4" customWidth="1"/>
    <col min="7" max="9" width="9.140625" style="4" bestFit="1" customWidth="1"/>
    <col min="10" max="10" width="11.42578125" style="4" bestFit="1" customWidth="1"/>
    <col min="11" max="11" width="9.140625" style="4" bestFit="1" customWidth="1"/>
    <col min="12" max="12" width="92.28515625" style="4" customWidth="1"/>
    <col min="13" max="16384" width="8.85546875" style="4"/>
  </cols>
  <sheetData>
    <row r="2" spans="2:12">
      <c r="B2" s="42" t="s">
        <v>0</v>
      </c>
      <c r="C2" s="1" t="s">
        <v>1</v>
      </c>
      <c r="D2" s="2" t="s">
        <v>2</v>
      </c>
      <c r="E2" s="2" t="s">
        <v>3</v>
      </c>
      <c r="F2" s="3" t="s">
        <v>4</v>
      </c>
      <c r="H2" s="42" t="s">
        <v>5</v>
      </c>
      <c r="I2" s="1" t="s">
        <v>6</v>
      </c>
      <c r="J2" s="2" t="s">
        <v>2</v>
      </c>
      <c r="K2" s="2" t="s">
        <v>3</v>
      </c>
      <c r="L2" s="3" t="s">
        <v>4</v>
      </c>
    </row>
    <row r="3" spans="2:12">
      <c r="B3" s="42"/>
      <c r="C3" s="5"/>
      <c r="D3" s="6" t="s">
        <v>7</v>
      </c>
      <c r="E3" s="6"/>
      <c r="F3" s="7"/>
      <c r="H3" s="42"/>
      <c r="I3" s="5"/>
      <c r="J3" s="6" t="s">
        <v>7</v>
      </c>
      <c r="K3" s="6"/>
      <c r="L3" s="7"/>
    </row>
    <row r="4" spans="2:12">
      <c r="B4" s="42"/>
      <c r="C4" s="8"/>
      <c r="D4" s="4" t="s">
        <v>8</v>
      </c>
      <c r="F4" s="9"/>
      <c r="H4" s="42"/>
      <c r="I4" s="8"/>
      <c r="J4" s="4" t="s">
        <v>8</v>
      </c>
      <c r="L4" s="9"/>
    </row>
    <row r="5" spans="2:12">
      <c r="B5" s="42"/>
      <c r="C5" s="8"/>
      <c r="D5" s="6" t="s">
        <v>9</v>
      </c>
      <c r="E5" s="6"/>
      <c r="F5" s="7"/>
      <c r="H5" s="42"/>
      <c r="I5" s="8"/>
      <c r="J5" s="6" t="s">
        <v>9</v>
      </c>
      <c r="K5" s="6"/>
      <c r="L5" s="7"/>
    </row>
    <row r="6" spans="2:12">
      <c r="B6" s="42"/>
      <c r="C6" s="8"/>
      <c r="D6" s="4" t="s">
        <v>10</v>
      </c>
      <c r="F6" s="9"/>
      <c r="H6" s="42"/>
      <c r="I6" s="8"/>
      <c r="J6" s="4" t="s">
        <v>10</v>
      </c>
      <c r="L6" s="9"/>
    </row>
    <row r="7" spans="2:12">
      <c r="B7" s="42"/>
      <c r="C7" s="8"/>
      <c r="D7" s="6" t="s">
        <v>11</v>
      </c>
      <c r="E7" s="6"/>
      <c r="F7" s="7"/>
      <c r="H7" s="42"/>
      <c r="I7" s="8"/>
      <c r="J7" s="6" t="s">
        <v>11</v>
      </c>
      <c r="K7" s="6"/>
      <c r="L7" s="7"/>
    </row>
    <row r="8" spans="2:12">
      <c r="B8" s="42"/>
      <c r="C8" s="8"/>
      <c r="D8" s="4" t="s">
        <v>12</v>
      </c>
      <c r="F8" s="9"/>
      <c r="H8" s="42"/>
      <c r="I8" s="8"/>
      <c r="J8" s="4" t="s">
        <v>12</v>
      </c>
      <c r="L8" s="9"/>
    </row>
    <row r="9" spans="2:12">
      <c r="B9" s="42"/>
      <c r="C9" s="8"/>
      <c r="D9" s="6" t="s">
        <v>13</v>
      </c>
      <c r="E9" s="6"/>
      <c r="F9" s="7"/>
      <c r="H9" s="42"/>
      <c r="I9" s="8"/>
      <c r="J9" s="6" t="s">
        <v>13</v>
      </c>
      <c r="K9" s="6"/>
      <c r="L9" s="7"/>
    </row>
    <row r="10" spans="2:12">
      <c r="B10" s="42"/>
      <c r="C10" s="10"/>
      <c r="D10" s="11"/>
      <c r="E10" s="11">
        <f>SUM(E3:E9)</f>
        <v>0</v>
      </c>
      <c r="F10" s="12"/>
      <c r="H10" s="42"/>
      <c r="I10" s="10"/>
      <c r="J10" s="11"/>
      <c r="K10" s="11">
        <f>SUM(K3:K9)</f>
        <v>0</v>
      </c>
      <c r="L10" s="12"/>
    </row>
    <row r="12" spans="2:12">
      <c r="B12" s="42" t="s">
        <v>14</v>
      </c>
      <c r="C12" s="1" t="s">
        <v>15</v>
      </c>
      <c r="D12" s="2" t="s">
        <v>2</v>
      </c>
      <c r="E12" s="2" t="s">
        <v>3</v>
      </c>
      <c r="F12" s="3" t="s">
        <v>4</v>
      </c>
      <c r="H12" s="42" t="s">
        <v>16</v>
      </c>
      <c r="I12" s="1" t="s">
        <v>17</v>
      </c>
      <c r="J12" s="2" t="s">
        <v>2</v>
      </c>
      <c r="K12" s="2" t="s">
        <v>3</v>
      </c>
      <c r="L12" s="3" t="s">
        <v>4</v>
      </c>
    </row>
    <row r="13" spans="2:12">
      <c r="B13" s="42"/>
      <c r="C13" s="5"/>
      <c r="D13" s="6" t="s">
        <v>7</v>
      </c>
      <c r="E13" s="6"/>
      <c r="F13" s="7"/>
      <c r="H13" s="42"/>
      <c r="I13" s="5"/>
      <c r="J13" s="6" t="s">
        <v>7</v>
      </c>
      <c r="K13" s="6"/>
      <c r="L13" s="7"/>
    </row>
    <row r="14" spans="2:12">
      <c r="B14" s="42"/>
      <c r="C14" s="8"/>
      <c r="D14" s="4" t="s">
        <v>8</v>
      </c>
      <c r="F14" s="9"/>
      <c r="G14" s="4" t="s">
        <v>18</v>
      </c>
      <c r="H14" s="42"/>
      <c r="I14" s="8"/>
      <c r="J14" s="4" t="s">
        <v>8</v>
      </c>
      <c r="L14" s="9"/>
    </row>
    <row r="15" spans="2:12">
      <c r="B15" s="42"/>
      <c r="C15" s="8"/>
      <c r="D15" s="6" t="s">
        <v>9</v>
      </c>
      <c r="E15" s="6"/>
      <c r="F15" s="7"/>
      <c r="H15" s="42"/>
      <c r="I15" s="8"/>
      <c r="J15" s="6" t="s">
        <v>9</v>
      </c>
      <c r="K15" s="6"/>
      <c r="L15" s="7"/>
    </row>
    <row r="16" spans="2:12">
      <c r="B16" s="42"/>
      <c r="C16" s="8"/>
      <c r="D16" s="4" t="s">
        <v>10</v>
      </c>
      <c r="F16" s="9"/>
      <c r="H16" s="42"/>
      <c r="I16" s="8"/>
      <c r="J16" s="4" t="s">
        <v>10</v>
      </c>
      <c r="L16" s="9"/>
    </row>
    <row r="17" spans="2:12">
      <c r="B17" s="42"/>
      <c r="C17" s="8"/>
      <c r="D17" s="6" t="s">
        <v>11</v>
      </c>
      <c r="E17" s="6"/>
      <c r="F17" s="7"/>
      <c r="H17" s="42"/>
      <c r="I17" s="8"/>
      <c r="J17" s="6" t="s">
        <v>11</v>
      </c>
      <c r="K17" s="6"/>
      <c r="L17" s="7"/>
    </row>
    <row r="18" spans="2:12">
      <c r="B18" s="42"/>
      <c r="C18" s="8"/>
      <c r="D18" s="4" t="s">
        <v>12</v>
      </c>
      <c r="F18" s="9"/>
      <c r="H18" s="42"/>
      <c r="I18" s="8"/>
      <c r="J18" s="4" t="s">
        <v>12</v>
      </c>
      <c r="L18" s="9"/>
    </row>
    <row r="19" spans="2:12">
      <c r="B19" s="42"/>
      <c r="C19" s="8"/>
      <c r="D19" s="6" t="s">
        <v>13</v>
      </c>
      <c r="E19" s="6"/>
      <c r="F19" s="7"/>
      <c r="H19" s="42"/>
      <c r="I19" s="8"/>
      <c r="J19" s="6" t="s">
        <v>13</v>
      </c>
      <c r="K19" s="6"/>
      <c r="L19" s="7"/>
    </row>
    <row r="20" spans="2:12">
      <c r="B20" s="42"/>
      <c r="C20" s="10"/>
      <c r="D20" s="11"/>
      <c r="E20" s="11">
        <f>SUM(E13:E19)</f>
        <v>0</v>
      </c>
      <c r="F20" s="12"/>
      <c r="H20" s="42"/>
      <c r="I20" s="10"/>
      <c r="J20" s="11"/>
      <c r="K20" s="11">
        <f>SUM(K13:K19)</f>
        <v>0</v>
      </c>
      <c r="L20" s="12"/>
    </row>
    <row r="22" spans="2:12">
      <c r="B22" s="42" t="s">
        <v>19</v>
      </c>
      <c r="C22" s="1" t="s">
        <v>20</v>
      </c>
      <c r="D22" s="2" t="s">
        <v>2</v>
      </c>
      <c r="E22" s="2" t="s">
        <v>3</v>
      </c>
      <c r="F22" s="3" t="s">
        <v>4</v>
      </c>
      <c r="H22" s="42" t="s">
        <v>21</v>
      </c>
      <c r="I22" s="1" t="s">
        <v>22</v>
      </c>
      <c r="J22" s="2" t="s">
        <v>2</v>
      </c>
      <c r="K22" s="2" t="s">
        <v>3</v>
      </c>
      <c r="L22" s="3" t="s">
        <v>4</v>
      </c>
    </row>
    <row r="23" spans="2:12">
      <c r="B23" s="42"/>
      <c r="C23" s="5"/>
      <c r="D23" s="6" t="s">
        <v>7</v>
      </c>
      <c r="E23" s="6"/>
      <c r="F23" s="7"/>
      <c r="H23" s="42"/>
      <c r="I23" s="5"/>
      <c r="J23" s="6" t="s">
        <v>7</v>
      </c>
      <c r="K23" s="6"/>
      <c r="L23" s="7"/>
    </row>
    <row r="24" spans="2:12">
      <c r="B24" s="42"/>
      <c r="C24" s="8"/>
      <c r="D24" s="4" t="s">
        <v>8</v>
      </c>
      <c r="F24" s="9"/>
      <c r="H24" s="42"/>
      <c r="I24" s="8"/>
      <c r="J24" s="4" t="s">
        <v>8</v>
      </c>
      <c r="L24" s="9"/>
    </row>
    <row r="25" spans="2:12">
      <c r="B25" s="42"/>
      <c r="C25" s="8"/>
      <c r="D25" s="6" t="s">
        <v>9</v>
      </c>
      <c r="E25" s="6"/>
      <c r="F25" s="7"/>
      <c r="H25" s="42"/>
      <c r="I25" s="8"/>
      <c r="J25" s="6" t="s">
        <v>9</v>
      </c>
      <c r="K25" s="6"/>
      <c r="L25" s="7"/>
    </row>
    <row r="26" spans="2:12">
      <c r="B26" s="42"/>
      <c r="C26" s="8"/>
      <c r="D26" s="4" t="s">
        <v>10</v>
      </c>
      <c r="F26" s="9"/>
      <c r="H26" s="42"/>
      <c r="I26" s="8"/>
      <c r="J26" s="4" t="s">
        <v>10</v>
      </c>
      <c r="L26" s="9"/>
    </row>
    <row r="27" spans="2:12">
      <c r="B27" s="42"/>
      <c r="C27" s="8"/>
      <c r="D27" s="6" t="s">
        <v>11</v>
      </c>
      <c r="E27" s="6"/>
      <c r="F27" s="7"/>
      <c r="H27" s="42"/>
      <c r="I27" s="8"/>
      <c r="J27" s="6" t="s">
        <v>11</v>
      </c>
      <c r="K27" s="6"/>
      <c r="L27" s="7"/>
    </row>
    <row r="28" spans="2:12">
      <c r="B28" s="42"/>
      <c r="C28" s="8"/>
      <c r="D28" s="4" t="s">
        <v>12</v>
      </c>
      <c r="F28" s="9"/>
      <c r="H28" s="42"/>
      <c r="I28" s="8"/>
      <c r="J28" s="4" t="s">
        <v>12</v>
      </c>
      <c r="L28" s="9"/>
    </row>
    <row r="29" spans="2:12">
      <c r="B29" s="42"/>
      <c r="C29" s="8"/>
      <c r="D29" s="6" t="s">
        <v>13</v>
      </c>
      <c r="E29" s="6"/>
      <c r="F29" s="7"/>
      <c r="H29" s="42"/>
      <c r="I29" s="8"/>
      <c r="J29" s="6" t="s">
        <v>13</v>
      </c>
      <c r="K29" s="6"/>
      <c r="L29" s="7"/>
    </row>
    <row r="30" spans="2:12">
      <c r="B30" s="42"/>
      <c r="C30" s="10"/>
      <c r="D30" s="11"/>
      <c r="E30" s="11">
        <f>SUM(E23:E29)</f>
        <v>0</v>
      </c>
      <c r="F30" s="12"/>
      <c r="H30" s="42"/>
      <c r="I30" s="10"/>
      <c r="J30" s="11"/>
      <c r="K30" s="11">
        <f>SUM(K23:K29)</f>
        <v>0</v>
      </c>
      <c r="L30" s="12"/>
    </row>
    <row r="32" spans="2:12">
      <c r="B32" s="42" t="s">
        <v>23</v>
      </c>
      <c r="C32" s="1" t="s">
        <v>24</v>
      </c>
      <c r="D32" s="2" t="s">
        <v>2</v>
      </c>
      <c r="E32" s="2" t="s">
        <v>3</v>
      </c>
      <c r="F32" s="3" t="s">
        <v>4</v>
      </c>
      <c r="H32" s="42" t="s">
        <v>25</v>
      </c>
      <c r="I32" s="1" t="s">
        <v>26</v>
      </c>
      <c r="J32" s="2" t="s">
        <v>2</v>
      </c>
      <c r="K32" s="2" t="s">
        <v>3</v>
      </c>
      <c r="L32" s="3" t="s">
        <v>4</v>
      </c>
    </row>
    <row r="33" spans="2:12">
      <c r="B33" s="42"/>
      <c r="C33" s="5"/>
      <c r="D33" s="6" t="s">
        <v>7</v>
      </c>
      <c r="E33" s="6"/>
      <c r="F33" s="7"/>
      <c r="H33" s="42"/>
      <c r="I33" s="5"/>
      <c r="J33" s="6" t="s">
        <v>7</v>
      </c>
      <c r="K33" s="6"/>
      <c r="L33" s="7"/>
    </row>
    <row r="34" spans="2:12">
      <c r="B34" s="42"/>
      <c r="C34" s="8"/>
      <c r="D34" s="4" t="s">
        <v>8</v>
      </c>
      <c r="F34" s="9"/>
      <c r="H34" s="42"/>
      <c r="I34" s="8"/>
      <c r="J34" s="4" t="s">
        <v>8</v>
      </c>
      <c r="L34" s="9"/>
    </row>
    <row r="35" spans="2:12" ht="15" customHeight="1">
      <c r="B35" s="42"/>
      <c r="C35" s="8"/>
      <c r="D35" s="6" t="s">
        <v>9</v>
      </c>
      <c r="E35" s="6"/>
      <c r="F35" s="7"/>
      <c r="H35" s="42"/>
      <c r="I35" s="8"/>
      <c r="J35" s="6" t="s">
        <v>9</v>
      </c>
      <c r="K35" s="6"/>
      <c r="L35" s="7"/>
    </row>
    <row r="36" spans="2:12">
      <c r="B36" s="42"/>
      <c r="C36" s="8"/>
      <c r="D36" s="4" t="s">
        <v>10</v>
      </c>
      <c r="F36" s="9"/>
      <c r="H36" s="42"/>
      <c r="I36" s="8"/>
      <c r="J36" s="4" t="s">
        <v>10</v>
      </c>
      <c r="L36" s="9"/>
    </row>
    <row r="37" spans="2:12">
      <c r="B37" s="42"/>
      <c r="C37" s="8"/>
      <c r="D37" s="6" t="s">
        <v>11</v>
      </c>
      <c r="E37" s="6"/>
      <c r="F37" s="7"/>
      <c r="H37" s="42"/>
      <c r="I37" s="8"/>
      <c r="J37" s="6" t="s">
        <v>11</v>
      </c>
      <c r="K37" s="6"/>
      <c r="L37" s="7"/>
    </row>
    <row r="38" spans="2:12">
      <c r="B38" s="42"/>
      <c r="C38" s="8"/>
      <c r="D38" s="4" t="s">
        <v>12</v>
      </c>
      <c r="F38" s="9"/>
      <c r="H38" s="42"/>
      <c r="I38" s="8"/>
      <c r="J38" s="4" t="s">
        <v>12</v>
      </c>
      <c r="L38" s="9"/>
    </row>
    <row r="39" spans="2:12">
      <c r="B39" s="42"/>
      <c r="C39" s="8"/>
      <c r="D39" s="6" t="s">
        <v>13</v>
      </c>
      <c r="E39" s="6"/>
      <c r="F39" s="7"/>
      <c r="H39" s="42"/>
      <c r="I39" s="8"/>
      <c r="J39" s="6" t="s">
        <v>13</v>
      </c>
      <c r="K39" s="6"/>
      <c r="L39" s="7"/>
    </row>
    <row r="40" spans="2:12">
      <c r="B40" s="42"/>
      <c r="C40" s="10"/>
      <c r="D40" s="11"/>
      <c r="E40" s="11">
        <f>SUM(E33:E39)</f>
        <v>0</v>
      </c>
      <c r="F40" s="12"/>
      <c r="H40" s="42"/>
      <c r="I40" s="10"/>
      <c r="J40" s="11"/>
      <c r="K40" s="11">
        <f>SUM(K33:K39)</f>
        <v>0</v>
      </c>
      <c r="L40" s="12"/>
    </row>
    <row r="42" spans="2:12">
      <c r="B42" s="42" t="s">
        <v>27</v>
      </c>
      <c r="C42" s="1" t="s">
        <v>28</v>
      </c>
      <c r="D42" s="2" t="s">
        <v>2</v>
      </c>
      <c r="E42" s="2" t="s">
        <v>3</v>
      </c>
      <c r="F42" s="3" t="s">
        <v>4</v>
      </c>
      <c r="H42" s="42" t="s">
        <v>29</v>
      </c>
      <c r="I42" s="1" t="s">
        <v>30</v>
      </c>
      <c r="J42" s="2" t="s">
        <v>2</v>
      </c>
      <c r="K42" s="2" t="s">
        <v>3</v>
      </c>
      <c r="L42" s="3" t="s">
        <v>4</v>
      </c>
    </row>
    <row r="43" spans="2:12">
      <c r="B43" s="42"/>
      <c r="C43" s="5"/>
      <c r="D43" s="6" t="s">
        <v>7</v>
      </c>
      <c r="E43" s="6"/>
      <c r="F43" s="7"/>
      <c r="H43" s="42"/>
      <c r="I43" s="5"/>
      <c r="J43" s="6" t="s">
        <v>7</v>
      </c>
      <c r="K43" s="6"/>
      <c r="L43" s="7"/>
    </row>
    <row r="44" spans="2:12">
      <c r="B44" s="42"/>
      <c r="C44" s="8"/>
      <c r="D44" s="4" t="s">
        <v>8</v>
      </c>
      <c r="F44" s="9"/>
      <c r="H44" s="42"/>
      <c r="I44" s="8"/>
      <c r="J44" s="4" t="s">
        <v>8</v>
      </c>
      <c r="L44" s="9"/>
    </row>
    <row r="45" spans="2:12">
      <c r="B45" s="42"/>
      <c r="C45" s="8"/>
      <c r="D45" s="6" t="s">
        <v>9</v>
      </c>
      <c r="E45" s="6"/>
      <c r="F45" s="7"/>
      <c r="H45" s="42"/>
      <c r="I45" s="8"/>
      <c r="J45" s="6" t="s">
        <v>9</v>
      </c>
      <c r="K45" s="6"/>
      <c r="L45" s="7"/>
    </row>
    <row r="46" spans="2:12">
      <c r="B46" s="42"/>
      <c r="C46" s="8"/>
      <c r="D46" s="4" t="s">
        <v>10</v>
      </c>
      <c r="F46" s="9"/>
      <c r="H46" s="42"/>
      <c r="I46" s="8"/>
      <c r="J46" s="4" t="s">
        <v>10</v>
      </c>
      <c r="L46" s="9"/>
    </row>
    <row r="47" spans="2:12">
      <c r="B47" s="42"/>
      <c r="C47" s="8"/>
      <c r="D47" s="6" t="s">
        <v>11</v>
      </c>
      <c r="E47" s="6"/>
      <c r="F47" s="7"/>
      <c r="H47" s="42"/>
      <c r="I47" s="8"/>
      <c r="J47" s="6" t="s">
        <v>11</v>
      </c>
      <c r="K47" s="6"/>
      <c r="L47" s="7"/>
    </row>
    <row r="48" spans="2:12">
      <c r="B48" s="42"/>
      <c r="C48" s="8"/>
      <c r="D48" s="4" t="s">
        <v>12</v>
      </c>
      <c r="F48" s="9"/>
      <c r="H48" s="42"/>
      <c r="I48" s="8"/>
      <c r="J48" s="4" t="s">
        <v>12</v>
      </c>
      <c r="L48" s="9"/>
    </row>
    <row r="49" spans="2:12">
      <c r="B49" s="42"/>
      <c r="C49" s="8"/>
      <c r="D49" s="6" t="s">
        <v>13</v>
      </c>
      <c r="E49" s="6"/>
      <c r="F49" s="7"/>
      <c r="H49" s="42"/>
      <c r="I49" s="8"/>
      <c r="J49" s="6" t="s">
        <v>13</v>
      </c>
      <c r="K49" s="6"/>
      <c r="L49" s="7"/>
    </row>
    <row r="50" spans="2:12">
      <c r="B50" s="42"/>
      <c r="C50" s="10"/>
      <c r="D50" s="11"/>
      <c r="E50" s="11">
        <f>SUM(E43:E49)</f>
        <v>0</v>
      </c>
      <c r="F50" s="12"/>
      <c r="H50" s="42"/>
      <c r="I50" s="10"/>
      <c r="J50" s="11"/>
      <c r="K50" s="11">
        <f>SUM(K43:K49)</f>
        <v>0</v>
      </c>
      <c r="L50" s="12"/>
    </row>
  </sheetData>
  <mergeCells count="10">
    <mergeCell ref="B32:B40"/>
    <mergeCell ref="H32:H40"/>
    <mergeCell ref="B42:B50"/>
    <mergeCell ref="H42:H50"/>
    <mergeCell ref="B2:B10"/>
    <mergeCell ref="H2:H10"/>
    <mergeCell ref="B12:B20"/>
    <mergeCell ref="H12:H20"/>
    <mergeCell ref="B22:B30"/>
    <mergeCell ref="H22:H30"/>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AEF5C-5176-4C2B-A7BD-93C697896278}">
  <dimension ref="A1:H11"/>
  <sheetViews>
    <sheetView tabSelected="1" zoomScale="125" workbookViewId="0">
      <selection activeCell="C4" sqref="C4"/>
    </sheetView>
  </sheetViews>
  <sheetFormatPr defaultColWidth="9.140625" defaultRowHeight="15" customHeight="1"/>
  <cols>
    <col min="1" max="1" width="15.28515625" bestFit="1" customWidth="1"/>
    <col min="2" max="2" width="28.140625" hidden="1" customWidth="1"/>
    <col min="3" max="3" width="14.42578125" bestFit="1" customWidth="1"/>
    <col min="4" max="4" width="11" bestFit="1" customWidth="1"/>
    <col min="5" max="5" width="12.7109375" customWidth="1"/>
    <col min="6" max="6" width="11.85546875" customWidth="1"/>
    <col min="7" max="7" width="12.7109375" customWidth="1"/>
  </cols>
  <sheetData>
    <row r="1" spans="1:8">
      <c r="A1" s="13" t="s">
        <v>1526</v>
      </c>
      <c r="B1" s="14" t="s">
        <v>1527</v>
      </c>
      <c r="C1" s="14" t="s">
        <v>1528</v>
      </c>
      <c r="D1" s="14" t="s">
        <v>1529</v>
      </c>
      <c r="E1" s="14" t="s">
        <v>1530</v>
      </c>
      <c r="F1" s="14" t="s">
        <v>1531</v>
      </c>
      <c r="G1" s="14" t="s">
        <v>1532</v>
      </c>
      <c r="H1" s="15" t="s">
        <v>1533</v>
      </c>
    </row>
    <row r="2" spans="1:8">
      <c r="A2" s="16" t="s">
        <v>0</v>
      </c>
      <c r="B2" s="17">
        <f>AVERAGE(E2,D2)</f>
        <v>41.848290598290596</v>
      </c>
      <c r="C2" s="17">
        <f>AVERAGE('JAN 12 - 18'!E10,'JAN 19 - 25'!E10,'JAN 26 - FEB 1'!E10,'FEB 2 - 8'!E10,'FEB 9 - 15'!E10,'FEB 16 - 22'!E10,'FEB 23 - 29'!E10,'MAR 2 - 8'!E10,'MAR 9 - 15'!E10,'MAR 16 - 22'!E10,'MAR 23 - 29'!E10,'MAR 30 - APR 5'!E10,'APR 6 - 12'!E10,'APR 13 - 19'!E10,'APR 20 - 26'!E10,'APR 27 - MAY 3'!E10,'MAY 4 - 10'!E10,'MAY 11 - 17'!E10,'MAY 18 - 24'!E10,'MAY 25 - 31'!E10,'JUN 1 - 7'!E10,'JUN 8 - 14'!E10,'JUN 15 - 21'!E10,'JUN 22 - 28'!E10,'JUN 29 - JUL 5'!E10,'JUL 6 - 12'!E10,'JUL 13 - 19 '!E10,'JUL 20 - 26 '!E10,'JUL 27 - AUG 2'!E10,'AUG 3 - 9'!E10,'AUG 10 - 16'!E10,'AUG 17 - 23'!E10,'AUG 24 - 30'!E10,'AUG 31 - SEP 6'!E10,'SEP 7 - 13'!E10,'SEP 14 - 20'!E10,'SEP 21 - 27'!E10,'SEP 28 - OCT 4'!E10)</f>
        <v>41.861842105263158</v>
      </c>
      <c r="D2" s="17">
        <f>AVERAGE('JAN 12 - 18'!E10,'JAN 19 - 25'!E10,'JAN 26 - FEB 1'!E10,'FEB 2 - 8'!E10,'FEB 9 - 15'!E10,'FEB 16 - 22'!E10,'FEB 23 - 29'!E10,'MAR 2 - 8'!E10,'MAR 9 - 15'!E10)</f>
        <v>42.138888888888886</v>
      </c>
      <c r="E2" s="17">
        <f>AVERAGE('MAR 16 - 22'!E10,'MAR 23 - 29'!E10,'MAR 30 - APR 5'!E10,'APR 6 - 12'!E10,'APR 13 - 19'!E10,'APR 20 - 26'!E10,'APR 27 - MAY 3'!E10,'MAY 4 - 10'!E10,'MAY 11 - 17'!E10,'MAY 18 - 24'!E10,'MAY 25 - 31'!E10,'JUN 1 - 7'!E10,'JUN 8 - 14'!E10)</f>
        <v>41.557692307692307</v>
      </c>
      <c r="F2" s="17">
        <f>AVERAGE('JUN 15 - 21'!E10,'JUN 22 - 28'!E10,'JUN 29 - JUL 5'!E10,'JUL 6 - 12'!E10,'JUL 13 - 19 '!E10,'JUL 20 - 26 '!E10,'JUL 27 - AUG 2'!E10,'AUG 3 - 9'!E10,'AUG 10 - 16'!E10,'AUG 17 - 23'!E10,'AUG 24 - 30'!E10,'AUG 31 - SEP 6'!E10,'SEP 7 - 13'!E10)</f>
        <v>40.53846153846154</v>
      </c>
      <c r="G2" s="17">
        <f>AVERAGE('SEP 14 - 20'!E10,'SEP 21 - 27'!E10,'SEP 28 - OCT 4'!E10)</f>
        <v>48.083333333333336</v>
      </c>
      <c r="H2" s="19">
        <v>40</v>
      </c>
    </row>
    <row r="3" spans="1:8">
      <c r="A3" s="20" t="s">
        <v>1534</v>
      </c>
      <c r="B3" s="18">
        <f>AVERAGE(E3,D3)</f>
        <v>18.662087912087912</v>
      </c>
      <c r="C3" s="21">
        <f>AVERAGE('JAN 26 - FEB 1'!E20,'FEB 2 - 8'!E20,'FEB 9 - 15'!E20,'FEB 16 - 22'!E20,'FEB 23 - 29'!E20,'MAR 2 - 8'!E20,'MAR 9 - 15'!E20,'MAR 16 - 22'!E20, 'MAR 23 - 29'!E21,'MAR 30 - APR 5'!E21,'APR 6 - 12'!E20,'APR 13 - 19'!E20,'APR 20 - 26'!E20,'APR 27 - MAY 3'!E20,'MAY 4 - 10'!E20,'MAY 11 - 17'!E21,'MAY 18 - 24'!E20,'MAY 25 - 31'!E20,'JUN 1 - 7'!E20,'JUN 8 - 14'!E20,'JUN 15 - 21'!E20,'JUN 22 - 28'!E20,'JUN 29 - JUL 5'!E20,'JUL 6 - 12'!E20,'JUL 13 - 19 '!E20,'JUL 20 - 26 '!E20,'JUL 27 - AUG 2'!E20,'AUG 3 - 9'!E20,'AUG 10 - 16'!E20,'AUG 17 - 23'!E20,'AUG 24 - 30'!E20,'AUG 31 - SEP 6'!E20,'SEP 7 - 13'!E20,'SEP 14 - 20'!E21,'SEP 21 - 27'!E20,'SEP 28 - OCT 4'!E20,'OCT 5 - 11'!E20,'OCT 12 - 18'!E20)</f>
        <v>17.276315789473685</v>
      </c>
      <c r="D3" s="21">
        <f>AVERAGE('JAN 19 - 25'!E20,'JAN 26 - FEB 1'!E20,'FEB 2 - 8'!E20,'FEB 9 - 15'!E20,'FEB 16 - 22'!E20,'FEB 23 - 29'!E20,'MAR 2 - 8'!E20,'MAR 9 - 15'!E20)</f>
        <v>19.285714285714285</v>
      </c>
      <c r="E3" s="21">
        <f>AVERAGE('MAR 16 - 22'!E20,'MAR 23 - 29'!E21,'MAR 30 - APR 5'!E21,'APR 6 - 12'!E20,'APR 13 - 19'!E20,'APR 20 - 26'!E20,'APR 27 - MAY 3'!E20,'MAY 4 - 10'!E20,'MAY 11 - 17'!E21,'MAY 18 - 24'!E20,'MAY 25 - 31'!E20,'JUN 1 - 7'!E20,'JUN 8 - 14'!E20)</f>
        <v>18.03846153846154</v>
      </c>
      <c r="F3" s="21">
        <f>AVERAGE('JUN 15 - 21'!E20,'JUN 22 - 28'!E20,'JUN 29 - JUL 5'!E20,'JUL 6 - 12'!E20,'JUL 13 - 19 '!E20,'JUL 20 - 26 '!E20,'JUL 27 - AUG 2'!E20,'AUG 3 - 9'!E20,'AUG 10 - 16'!E20,'AUG 17 - 23'!E20,'AUG 24 - 30'!E20,'SEP 7 - 13'!E20)</f>
        <v>19.25</v>
      </c>
      <c r="G3" s="21">
        <f>AVERAGE('SEP 14 - 20'!E21,'SEP 21 - 27'!E20,'SEP 28 - OCT 4'!E20)</f>
        <v>9.1666666666666661</v>
      </c>
      <c r="H3" s="22">
        <v>20</v>
      </c>
    </row>
    <row r="4" spans="1:8" ht="17.25" customHeight="1">
      <c r="A4" s="16" t="s">
        <v>1535</v>
      </c>
      <c r="B4" s="18">
        <f t="shared" ref="B4:B11" si="0">AVERAGE(D4, E4)</f>
        <v>30.177884615384613</v>
      </c>
      <c r="C4" s="21">
        <f>AVERAGE('JAN 19 - 25'!E30,'JAN 26 - FEB 1'!E30,'FEB 2 - 8'!E30,'FEB 9 - 15'!E30,'FEB 16 - 22'!E30,'FEB 23 - 29'!E30,'MAR 2 - 8'!E30,'MAR 9 - 15'!E30,'MAR 16 - 22'!E30,'MAR 23 - 29'!E31,'MAR 30 - APR 5'!E31,'APR 6 - 12'!E30,'APR 13 - 19'!E30,'APR 27 - MAY 3'!E30,'MAY 4 - 10'!E30,'MAY 11 - 17'!E31,'MAY 18 - 24'!E30,'MAY 25 - 31'!E30,'JUN 1 - 7'!E30,,'JUN 8 - 14'!E30,'JUN 15 - 21'!E30,'JUN 22 - 28'!E30,'JUN 29 - JUL 5'!E30,'JUL 6 - 12'!E30,'JUL 13 - 19 '!E30,'JUL 20 - 26 '!E30,'JUL 27 - AUG 2'!E30,'AUG 3 - 9'!E30,'AUG 10 - 16'!E30,'AUG 17 - 23'!E30,'AUG 24 - 30'!E30,'AUG 31 - SEP 6'!E30,'SEP 7 - 13'!E30,'SEP 14 - 20'!E31,'SEP 21 - 27'!E30,'SEP 28 - OCT 4'!E30,'OCT 5 - 11'!E30,'OCT 12 - 18'!E30)</f>
        <v>24.025641025641026</v>
      </c>
      <c r="D4" s="21">
        <f>AVERAGE('JAN 19 - 25'!E30,'JAN 26 - FEB 1'!E30,'FEB 2 - 8'!E30,'FEB 9 - 15'!E30,'FEB 16 - 22'!E30,'FEB 23 - 29'!E30,'MAR 2 - 8'!E30,'MAR 9 - 15'!E30)</f>
        <v>34.625</v>
      </c>
      <c r="E4" s="21">
        <f>AVERAGE('MAR 16 - 22'!E30,'MAR 23 - 29'!E31,'MAR 30 - APR 5'!E31,'APR 6 - 12'!E30,'APR 13 - 19'!E30,'APR 20 - 26'!E30,'APR 27 - MAY 3'!E30,'MAY 4 - 10'!E30,'MAY 11 - 17'!E31,'MAY 18 - 24'!E30,'MAY 25 - 31'!E30,'JUN 1 - 7'!E30,'JUN 8 - 14'!E30)</f>
        <v>25.73076923076923</v>
      </c>
      <c r="F4" s="21">
        <f>AVERAGE('JUN 15 - 21'!E30,'JUN 22 - 28'!E30,'JUN 29 - JUL 5'!E30,'JUL 6 - 12'!E30,'JUL 13 - 19 '!E30,'JUL 20 - 26 '!E30,'JUL 27 - AUG 2'!E30,'AUG 3 - 9'!E30,'AUG 10 - 16'!E30,'AUG 17 - 23'!E30,'AUG 24 - 30'!E30,'AUG 31 - SEP 6'!E30,'SEP 7 - 13'!E30)</f>
        <v>21.76923076923077</v>
      </c>
      <c r="G4" s="28">
        <f>AVERAGE('SEP 14 - 20'!E31,'SEP 21 - 27'!E30,'SEP 28 - OCT 4'!E30,'OCT 5 - 11'!E30)</f>
        <v>18.625</v>
      </c>
      <c r="H4" s="27">
        <v>20</v>
      </c>
    </row>
    <row r="5" spans="1:8">
      <c r="A5" s="16" t="s">
        <v>23</v>
      </c>
      <c r="B5" s="18">
        <f t="shared" si="0"/>
        <v>20.64423076923077</v>
      </c>
      <c r="C5" s="21">
        <f>AVERAGE('FEB 16 - 22'!E40,'FEB 23 - 29'!E40,'MAR 2 - 8'!E40,'MAR 9 - 15'!E40,'MAR 16 - 22'!E40,'MAR 30 - APR 5'!E41,'APR 6 - 12'!E40,'APR 13 - 19'!E40,'APR 20 - 26'!E40,'APR 27 - MAY 3'!E40,'MAY 4 - 10'!E40,'MAY 11 - 17'!E41,'MAY 18 - 24'!E40,'MAY 25 - 31'!E40,'JUN 1 - 7'!E40,'JUN 8 - 14'!E40,'JUN 15 - 21'!E40,'JUN 22 - 28'!E40,'JUN 29 - JUL 5'!E40,'JUL 6 - 12'!E40,'JUL 13 - 19 '!E40,'JUL 20 - 26 '!E40,'JUL 27 - AUG 2'!E40,'AUG 3 - 9'!E40,'AUG 10 - 16'!E40,'AUG 17 - 23'!E40)</f>
        <v>20.75</v>
      </c>
      <c r="D5" s="21">
        <f>AVERAGE('FEB 16 - 22'!E40,'FEB 23 - 29'!E40,'MAR 2 - 8'!E40,'MAR 9 - 15'!E40)</f>
        <v>22.75</v>
      </c>
      <c r="E5" s="21">
        <f>AVERAGE('MAR 16 - 22'!E40,'MAR 23 - 29'!E41,'MAR 30 - APR 5'!E41,'APR 6 - 12'!E40,'APR 13 - 19'!E40,'APR 20 - 26'!E40,'APR 27 - MAY 3'!E40,'MAY 4 - 10'!E40,'MAY 11 - 17'!E41,'MAY 18 - 24'!E40,'MAY 25 - 31'!E40,'JUN 1 - 7'!E40,'JUN 8 - 14'!E40)</f>
        <v>18.53846153846154</v>
      </c>
      <c r="F5" s="21">
        <f>AVERAGE('JUN 15 - 21'!E40,'JUN 22 - 28'!E40,'JUN 29 - JUL 5'!E40,'JUL 6 - 12'!E40,'JUL 20 - 26 '!E40,'JUL 27 - AUG 2'!E40,'AUG 3 - 9'!E40,'AUG 10 - 16'!E40,'AUG 17 - 23'!E40,'AUG 24 - 30'!E40,'AUG 31 - SEP 6'!E40,'SEP 7 - 13'!E40)</f>
        <v>21.75</v>
      </c>
      <c r="G5" s="28">
        <f>AVERAGE('SEP 14 - 20'!E41,'SEP 21 - 27'!E40,'SEP 28 - OCT 4'!E40)</f>
        <v>17.333333333333332</v>
      </c>
      <c r="H5" s="27">
        <v>20</v>
      </c>
    </row>
    <row r="6" spans="1:8">
      <c r="A6" s="16" t="s">
        <v>1536</v>
      </c>
      <c r="B6" s="17">
        <f t="shared" si="0"/>
        <v>17</v>
      </c>
      <c r="C6" s="17">
        <f>AVERAGE('FEB 16 - 22'!E50,'FEB 23 - 29'!E50,'MAR 2 - 8'!E50,'MAR 9 - 15'!E50,'MAR 16 - 22'!E50,'MAR 23 - 29'!E51,'MAR 30 - APR 5'!E51,'APR 6 - 12'!E50,'APR 13 - 19'!E50,'APR 20 - 26'!E50,'APR 27 - MAY 3'!E50,'MAY 4 - 10'!E50,'MAY 11 - 17'!E51,'MAY 18 - 24'!E50,'MAY 25 - 31'!E50,'JUN 1 - 7'!E50,'JUN 8 - 14'!E50,'JUN 15 - 21'!E50,'JUN 22 - 28'!E50,'JUN 29 - JUL 5'!E50,'JUL 6 - 12'!E50,'JUL 13 - 19 '!E50,'JUL 20 - 26 '!E50,'JUL 27 - AUG 2'!E50,'AUG 3 - 9'!E50,'AUG 10 - 16'!E50,'AUG 17 - 23'!E50,'AUG 24 - 30'!E50,'AUG 31 - SEP 6'!E50,'SEP 7 - 13'!E50)</f>
        <v>14.283333333333333</v>
      </c>
      <c r="D6" s="21">
        <f>AVERAGE('FEB 16 - 22'!E50,'FEB 23 - 29'!E50,'MAR 2 - 8'!E50,'MAR 9 - 15'!E50)</f>
        <v>16</v>
      </c>
      <c r="E6" s="21">
        <f>AVERAGE('MAR 16 - 22'!E50,'MAR 23 - 29'!E51,'MAR 30 - APR 5'!E51,'APR 6 - 12'!E50,'APR 13 - 19'!E50,'APR 20 - 26'!E50,'APR 27 - MAY 3'!E50,'MAY 4 - 10'!E50,'MAY 11 - 17'!E51,'MAY 18 - 24'!E50,'MAY 25 - 31'!E50,'JUN 1 - 7'!E50,'JUN 8 - 14'!E50)</f>
        <v>18</v>
      </c>
      <c r="F6" s="17">
        <f>AVERAGE('JUN 15 - 21'!E50,'JUN 22 - 28'!E50,'JUN 29 - JUL 5'!E50,'JUL 6 - 12'!E50,'JUL 20 - 26 '!E50,'JUL 27 - AUG 2'!E50,'AUG 3 - 9'!E50,'AUG 10 - 16'!E50,'AUG 17 - 23'!E50,'AUG 24 - 30'!E50,'AUG 31 - SEP 6'!E50,'SEP 7 - 13'!E50)</f>
        <v>10.791666666666666</v>
      </c>
      <c r="G6" s="17">
        <f>AVERAGE('SEP 14 - 20'!E51,'SEP 21 - 27'!E50,'SEP 28 - OCT 4'!E50)</f>
        <v>7</v>
      </c>
      <c r="H6" s="19">
        <v>20</v>
      </c>
    </row>
    <row r="7" spans="1:8">
      <c r="A7" s="20" t="s">
        <v>5</v>
      </c>
      <c r="B7" s="24">
        <f t="shared" si="0"/>
        <v>10.119471153846154</v>
      </c>
      <c r="C7" s="21">
        <f>AVERAGE('JAN 19 - 25'!K10,'JAN 26 - FEB 1'!K10,'FEB 2 - 8'!K10,'FEB 9 - 15'!K10, 'FEB 16 - 22'!K10,'FEB 23 - 29'!K10,'MAR 2 - 8'!K10,'MAR 9 - 15'!K10,'MAR 16 - 22'!K10,'MAR 23 - 29'!K10,'MAR 30 - APR 5'!K10,'APR 6 - 12'!K10,'APR 13 - 19'!K10,'APR 20 - 26'!K10,'APR 27 - MAY 3'!K10,'MAY 4 - 10'!K10,'MAY 11 - 17'!K10,'MAY 18 - 24'!K10,'MAY 25 - 31'!K10,'JUN 1 - 7'!K10,'JUN 8 - 14'!K10,'JUN 15 - 21'!K10,'JUN 22 - 28'!K10,'JUN 29 - JUL 5'!K10,'JUL 6 - 12'!K10,'JUL 13 - 19 '!K10,'JUL 20 - 26 '!K10,'JUL 27 - AUG 2'!K10,'AUG 3 - 9'!K10,'AUG 10 - 16'!K10,'AUG 17 - 23'!K10,'AUG 24 - 30'!K10,'AUG 31 - SEP 6'!K10,'SEP 7 - 13'!K10)</f>
        <v>8.9102941176470587</v>
      </c>
      <c r="D7" s="31">
        <f>AVERAGE('JAN 19 - 25'!K10,'JAN 26 - FEB 1'!K10,'FEB 2 - 8'!K10,'FEB 9 - 15'!K10, 'FEB 16 - 22'!K10,'FEB 23 - 29'!K10,'MAR 2 - 8'!K10,'MAR 9 - 15'!K10)</f>
        <v>11.43125</v>
      </c>
      <c r="E7" s="31">
        <f>AVERAGE('MAR 16 - 22'!K10,'MAR 23 - 29'!K10,'MAR 30 - APR 5'!K10,'APR 6 - 12'!K10,'APR 13 - 19'!K10,'APR 20 - 26'!K10,'APR 27 - MAY 3'!K10,'MAY 4 - 10'!K10,'MAY 11 - 17'!K10,'MAY 18 - 24'!K10,'MAY 25 - 31'!K10,'JUN 1 - 7'!K10,'JUN 8 - 14'!K10)</f>
        <v>8.8076923076923084</v>
      </c>
      <c r="F7" s="21">
        <f>AVERAGE('JUN 15 - 21'!K10,'JUN 22 - 28'!K10,'JUN 29 - JUL 5'!K10,'JUL 6 - 12'!K10,'JUL 20 - 26 '!K10,'JUL 27 - AUG 2'!K10,'AUG 3 - 9'!K10,'AUG 10 - 16'!K10, 'AUG 17 - 23'!K10,'AUG 24 - 30'!K10,'AUG 31 - SEP 6'!K10,'SEP 7 - 13'!K10)</f>
        <v>7.916666666666667</v>
      </c>
      <c r="G7" s="21">
        <f>AVERAGE('SEP 14 - 20'!K10,'SEP 21 - 27'!K10,'SEP 28 - OCT 4'!K10)</f>
        <v>9.1666666666666661</v>
      </c>
      <c r="H7" s="22">
        <v>10</v>
      </c>
    </row>
    <row r="8" spans="1:8">
      <c r="A8" s="16" t="s">
        <v>89</v>
      </c>
      <c r="B8" s="18">
        <f t="shared" si="0"/>
        <v>9.2620192307692299</v>
      </c>
      <c r="C8" s="21">
        <f>AVERAGE('JAN 19 - 25'!K20,'JAN 26 - FEB 1'!K20,'FEB 2 - 8'!K20,'FEB 9 - 15'!K20,'FEB 16 - 22'!K20,'FEB 23 - 29'!K20,'MAR 2 - 8'!K20,'MAR 9 - 15'!K20,'MAR 16 - 22'!K20,'MAR 23 - 29'!K21,'MAR 30 - APR 5'!K21,'APR 6 - 12'!K20,'APR 13 - 19'!K20,'APR 20 - 26'!K20,'APR 27 - MAY 3'!K20,'MAY 4 - 10'!K20,'MAY 11 - 17'!K21,'MAY 18 - 24'!K20,'MAY 25 - 31'!K20,'JUN 1 - 7'!K20,'JUN 8 - 14'!K20,'JUN 15 - 21'!K20,'JUN 22 - 28'!K20,'JUN 29 - JUL 5'!K20,'JUL 6 - 12'!K20,'JUL 13 - 19 '!K20,'JUL 20 - 26 '!K20,'JUL 27 - AUG 2'!K20,'AUG 3 - 9'!K20,'AUG 10 - 16'!K20,'AUG 17 - 23'!K20,)</f>
        <v>7.5625</v>
      </c>
      <c r="D8" s="21">
        <f>AVERAGE('JAN 19 - 25'!K20,'JAN 26 - FEB 1'!K20,'FEB 2 - 8'!K20,'FEB 9 - 15'!K20,'FEB 16 - 22'!K20,'FEB 23 - 29'!K20,'MAR 2 - 8'!K20,'MAR 9 - 15'!K20)</f>
        <v>10.5625</v>
      </c>
      <c r="E8" s="21">
        <f>AVERAGE('MAR 16 - 22'!K20,'MAR 23 - 29'!K21,'MAR 30 - APR 5'!K21,'APR 6 - 12'!K20,'APR 13 - 19'!K20,'APR 20 - 26'!K20,'APR 27 - MAY 3'!K20,'MAY 4 - 10'!K20,'MAY 11 - 17'!K21,'MAY 18 - 24'!K20,'MAY 25 - 31'!K20,'JUN 1 - 7'!K20,'JUN 8 - 14'!K20)</f>
        <v>7.9615384615384617</v>
      </c>
      <c r="F8" s="21">
        <f>AVERAGE('JUN 15 - 21'!K20,'JUN 22 - 28'!K20,'JUN 29 - JUL 5'!K20,'JUL 6 - 12'!K20,'JUL 20 - 26 '!K20,'JUL 27 - AUG 2'!K20,'AUG 3 - 9'!K20,'AUG 10 - 16'!K20,'AUG 24 - 30'!K20,'AUG 31 - SEP 6'!K20,'SEP 7 - 13'!K20)</f>
        <v>5.3181818181818183</v>
      </c>
      <c r="G8" s="28">
        <f>AVERAGE('SEP 14 - 20'!K21,'SEP 21 - 27'!K20,'SEP 28 - OCT 4'!K20)</f>
        <v>15</v>
      </c>
      <c r="H8" s="27">
        <v>10</v>
      </c>
    </row>
    <row r="9" spans="1:8">
      <c r="A9" s="16" t="s">
        <v>1537</v>
      </c>
      <c r="B9" s="21">
        <f t="shared" si="0"/>
        <v>11.870192307692307</v>
      </c>
      <c r="C9" s="21">
        <f>AVERAGE('FEB 16 - 22'!K30,'FEB 23 - 29'!K30,'MAR 2 - 8'!K30,'MAR 9 - 15'!K30,'MAR 16 - 22'!K30,'MAR 23 - 29'!K30,'MAR 30 - APR 5'!K31,'APR 6 - 12'!K30,'APR 13 - 19'!K30,'APR 20 - 26'!K30,'APR 27 - MAY 3'!K30,'MAY 4 - 10'!K30,'MAY 11 - 17'!K31,'MAY 18 - 24'!K30,'MAY 25 - 31'!K30,'JUN 1 - 7'!K30,'JUN 8 - 14'!K30,'JUN 15 - 21'!K30,'JUN 22 - 28'!K30,'JUN 29 - JUL 5'!K30,'JUL 6 - 12'!K30,'JUL 13 - 19 '!K30,'JUL 20 - 26 '!K30,'JUL 27 - AUG 2'!K30,'AUG 3 - 9'!K30,'AUG 10 - 16'!K30,'AUG 17 - 23'!K30,'AUG 24 - 30'!K30,'AUG 31 - SEP 6'!K30,'SEP 7 - 13'!K30,'SEP 14 - 20'!K30,'SEP 21 - 27'!K30)</f>
        <v>8.935483870967742</v>
      </c>
      <c r="D9" s="21">
        <f>AVERAGE('FEB 16 - 22'!K30,'FEB 23 - 29'!K30,'MAR 2 - 8'!K30,'MAR 9 - 15'!K30)</f>
        <v>13.625</v>
      </c>
      <c r="E9" s="21">
        <f>AVERAGE('MAR 16 - 22'!K30,'MAR 23 - 29'!K31,'MAR 30 - APR 5'!K31,'APR 6 - 12'!K30,'APR 13 - 19'!K30,'APR 20 - 26'!K30,'APR 27 - MAY 3'!K30,'MAY 4 - 10'!K30,'MAY 11 - 17'!K31,'MAY 18 - 24'!K30,'MAY 25 - 31'!K30,'JUN 1 - 7'!K30,'JUN 8 - 14'!K30)</f>
        <v>10.115384615384615</v>
      </c>
      <c r="F9" s="21">
        <f>AVERAGE('JUN 15 - 21'!K30,'JUN 22 - 28'!K30,'JUN 29 - JUL 5'!K30,'JUL 6 - 12'!K30,'JUL 20 - 26 '!K30,'JUL 27 - AUG 2'!K30,'AUG 3 - 9'!K30,'AUG 10 - 16'!K30,'AUG 17 - 23'!K30,'AUG 24 - 30'!K30,'AUG 31 - SEP 6'!K30,'SEP 7 - 13'!K30)</f>
        <v>6.875</v>
      </c>
      <c r="G9" s="28">
        <f>AVERAGE('SEP 14 - 20'!K31,'SEP 21 - 27'!K30,'SEP 28 - OCT 4'!K30)</f>
        <v>17</v>
      </c>
      <c r="H9" s="27">
        <v>10</v>
      </c>
    </row>
    <row r="10" spans="1:8">
      <c r="A10" s="16" t="s">
        <v>25</v>
      </c>
      <c r="B10" s="18">
        <f t="shared" si="0"/>
        <v>11.583333333333332</v>
      </c>
      <c r="C10" s="21">
        <f>AVERAGE('FEB 2 - 8'!K40,'FEB 9 - 15'!K40,'FEB 16 - 22'!K40,'FEB 23 - 29'!K40,'MAR 2 - 8'!K40,'MAR 9 - 15'!K40,'MAR 16 - 22'!K40,'MAR 23 - 29'!K41,'MAR 30 - APR 5'!K41,'APR 6 - 12'!K40,'APR 13 - 19'!K40,'APR 20 - 26'!K40,'APR 27 - MAY 3'!K40,'MAY 4 - 10'!K40,'MAY 11 - 17'!K41,'MAY 18 - 24'!K40,'MAY 25 - 31'!K40,'JUN 1 - 7'!K40,'JUN 8 - 14'!K40,'JUN 15 - 21'!K40,'JUN 22 - 28'!K40,'JUN 29 - JUL 5'!K40,'JUL 6 - 12'!K40,'JUL 13 - 19 '!K40,'JUL 20 - 26 '!K40,'JUL 27 - AUG 2'!K40,'AUG 3 - 9'!K40,'AUG 10 - 16'!K40,'AUG 17 - 23'!K40)</f>
        <v>8.3392857142857135</v>
      </c>
      <c r="D10" s="21">
        <f>AVERAGE('FEB 2 - 8'!K40,'FEB 9 - 15'!K40,'FEB 16 - 22'!K40,'FEB 23 - 29'!K40,'MAR 2 - 8'!K40,'MAR 9 - 15'!K40)</f>
        <v>13.666666666666666</v>
      </c>
      <c r="E10" s="21">
        <f>AVERAGE('MAR 16 - 22'!K40,'MAR 23 - 29'!K41,'MAR 30 - APR 5'!K41,'APR 6 - 12'!K40,'APR 13 - 19'!K40, 'APR 20 - 26'!K40, 'APR 27 - MAY 3'!K40,'MAY 4 - 10'!K40,'MAY 11 - 17'!K41,'MAY 11 - 17'!K41,'MAY 18 - 24'!K40,'MAY 25 - 31'!K40,'JUN 1 - 7'!K40,'JUN 8 - 14'!K40)</f>
        <v>9.5</v>
      </c>
      <c r="F10" s="21">
        <f>AVERAGE('JUN 15 - 21'!K40,'JUN 22 - 28'!K40,'JUN 29 - JUL 5'!K40,'JUL 6 - 12'!K40,'JUL 13 - 19 '!K40,'JUL 20 - 26 '!K40,'AUG 3 - 9'!K40,'AUG 10 - 16'!K40,'AUG 17 - 23'!K40,'AUG 24 - 30'!K40,'AUG 31 - SEP 6'!K40,'SEP 7 - 13'!K40)</f>
        <v>4.5</v>
      </c>
      <c r="G10" s="28">
        <f>AVERAGE('SEP 14 - 20'!K41,'SEP 21 - 27'!K40,'SEP 28 - OCT 4'!K40)</f>
        <v>2.3333333333333335</v>
      </c>
      <c r="H10" s="27">
        <v>10</v>
      </c>
    </row>
    <row r="11" spans="1:8">
      <c r="A11" s="25" t="s">
        <v>29</v>
      </c>
      <c r="B11" s="23">
        <f t="shared" si="0"/>
        <v>14.775</v>
      </c>
      <c r="C11" s="17">
        <f>AVERAGE('FEB 9 - 15'!K50,'FEB 16 - 22'!K50,'FEB 23 - 29'!K50,'MAR 2 - 8'!K50,'MAR 9 - 15'!K50,'MAR 16 - 22'!K50,'MAR 23 - 29'!K51,'MAR 30 - APR 5'!K51,'APR 6 - 12'!K50,'APR 13 - 19'!K50,'APR 20 - 26'!K50,'APR 27 - MAY 3'!K50,'MAY 4 - 10'!K50,'MAY 11 - 17'!K51,'MAY 18 - 24'!K50,'MAY 25 - 31'!K50,'JUN 1 - 7'!K50,'JUN 8 - 14'!K50,'JUN 15 - 21'!K50,'JUN 22 - 28'!K50,'JUN 29 - JUL 5'!K50,'JUL 6 - 12'!K50,'JUL 13 - 19 '!K50,'JUL 20 - 26 '!K50,'JUL 27 - AUG 2'!K50,'AUG 3 - 9'!K50,'AUG 10 - 16'!K50,'AUG 17 - 23'!K50)</f>
        <v>11.955357142857142</v>
      </c>
      <c r="D11" s="17">
        <f>AVERAGE('FEB 9 - 15'!K50,'FEB 16 - 22'!K50,'FEB 23 - 29'!K50,'MAR 2 - 8'!K50,'MAR 9 - 15'!K50)</f>
        <v>18.55</v>
      </c>
      <c r="E11" s="17">
        <f>AVERAGE('MAR 16 - 22'!K50,'MAR 23 - 29'!K51,'MAR 30 - APR 5'!K51,'APR 6 - 12'!K50,'APR 13 - 19'!K50,'APR 20 - 26'!K50,'APR 27 - MAY 3'!K50,'MAY 4 - 10'!K50,'MAY 11 - 17'!K51,'MAY 18 - 24'!K50,'MAY 25 - 31'!K50,'JUN 1 - 7'!K50,'JUN 8 - 14'!K50)</f>
        <v>11</v>
      </c>
      <c r="F11" s="17">
        <f>AVERAGE('JUN 15 - 21'!K50,'JUN 22 - 28'!K50,'JUN 29 - JUL 5'!K50,'JUL 20 - 26 '!K50,'JUL 27 - AUG 2'!K50,'AUG 3 - 9'!K50,'AUG 10 - 16'!K50,'AUG 17 - 23'!K50,'AUG 24 - 30'!K50,'AUG 31 - SEP 6'!K50,'SEP 7 - 13'!K50)</f>
        <v>9.1363636363636367</v>
      </c>
      <c r="G11" s="17">
        <f>AVERAGE('SEP 14 - 20'!K51,'SEP 21 - 27'!K50,'SEP 28 - OCT 4'!K50)</f>
        <v>12</v>
      </c>
      <c r="H11" s="26">
        <v>10</v>
      </c>
    </row>
  </sheetData>
  <autoFilter ref="A1:H11" xr:uid="{880AEF5C-5176-4C2B-A7BD-93C69789627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2026-01-12T21:07:58Z</dcterms:created>
  <dcterms:modified xsi:type="dcterms:W3CDTF">2026-10-11T22:21:14Z</dcterms:modified>
  <cp:category/>
  <cp:contentStatus/>
</cp:coreProperties>
</file>